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chart1.xml" ContentType="application/vnd.openxmlformats-officedocument.drawingml.chart+xml"/>
  <Override PartName="/xl/worksheets/sheet1.xml" ContentType="application/vnd.openxmlformats-officedocument.spreadsheetml.worksheet+xml"/>
  <Override PartName="/xl/drawings/drawing2.xml" ContentType="application/vnd.openxmlformats-officedocument.drawing+xml"/>
  <Override PartName="/xl/worksheets/sheet5.xml" ContentType="application/vnd.openxmlformats-officedocument.spreadsheetml.worksheet+xml"/>
  <Override PartName="/xl/theme/theme1.xml" ContentType="application/vnd.openxmlformats-officedocument.theme+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Personeria-pc\Desktop\"/>
    </mc:Choice>
  </mc:AlternateContent>
  <bookViews>
    <workbookView xWindow="0" yWindow="0" windowWidth="24000" windowHeight="9735"/>
  </bookViews>
  <sheets>
    <sheet name="Introducción" sheetId="11" r:id="rId1"/>
    <sheet name="COMPONENTE 1" sheetId="1" r:id="rId2"/>
    <sheet name="COMPONENTE 2" sheetId="2" r:id="rId3"/>
    <sheet name="COMPONENTE 3" sheetId="3" r:id="rId4"/>
    <sheet name="COMPONENTE 4" sheetId="4" r:id="rId5"/>
    <sheet name="COMPONENTE 5" sheetId="5" r:id="rId6"/>
    <sheet name="COMPONENTE 6" sheetId="6" r:id="rId7"/>
    <sheet name="MAPA DE RIESGOS DE CORRUPCIÓN" sheetId="9" r:id="rId8"/>
    <sheet name="CONSOLIDADO PLAN ANTICORRUPCION" sheetId="8" r:id="rId9"/>
    <sheet name="RECOMENDACIONES" sheetId="10" r:id="rId10"/>
  </sheets>
  <externalReferences>
    <externalReference r:id="rId11"/>
    <externalReference r:id="rId12"/>
  </externalReferences>
  <definedNames>
    <definedName name="Tipos">[1]TABLA!$G$2:$G$4</definedName>
  </definedNames>
  <calcPr calcId="152511"/>
</workbook>
</file>

<file path=xl/calcChain.xml><?xml version="1.0" encoding="utf-8"?>
<calcChain xmlns="http://schemas.openxmlformats.org/spreadsheetml/2006/main">
  <c r="D12" i="5" l="1"/>
  <c r="D24" i="3"/>
  <c r="D20" i="3"/>
  <c r="K12" i="2"/>
  <c r="E14" i="9"/>
  <c r="C14" i="9"/>
  <c r="E13" i="9"/>
  <c r="C13" i="9"/>
  <c r="E12" i="9"/>
  <c r="C12" i="9"/>
  <c r="E11" i="9"/>
  <c r="C11" i="9"/>
  <c r="E10" i="9"/>
  <c r="C10" i="9"/>
  <c r="E9" i="9"/>
  <c r="C9" i="9"/>
  <c r="E8" i="9"/>
  <c r="C8" i="9"/>
  <c r="E7" i="9"/>
  <c r="C7" i="9"/>
  <c r="S17" i="9" l="1"/>
  <c r="C9" i="8" s="1"/>
  <c r="D9" i="6" l="1"/>
  <c r="D11" i="6" s="1"/>
  <c r="C8" i="8" s="1"/>
  <c r="D36" i="5"/>
  <c r="D30" i="5"/>
  <c r="D24" i="5"/>
  <c r="D17" i="5"/>
  <c r="D32" i="4"/>
  <c r="D26" i="4"/>
  <c r="D19" i="4"/>
  <c r="D14" i="4"/>
  <c r="D7" i="4"/>
  <c r="D16" i="3"/>
  <c r="D9" i="3"/>
  <c r="G16" i="2"/>
  <c r="C4" i="8" s="1"/>
  <c r="D36" i="1"/>
  <c r="D31" i="1"/>
  <c r="D24" i="1"/>
  <c r="D18" i="1"/>
  <c r="D10" i="1"/>
  <c r="D26" i="3" l="1"/>
  <c r="C5" i="8" s="1"/>
  <c r="D40" i="1"/>
  <c r="C3" i="8" s="1"/>
  <c r="D38" i="5"/>
  <c r="C7" i="8" s="1"/>
  <c r="D34" i="4"/>
  <c r="C6" i="8" s="1"/>
  <c r="C10" i="8" l="1"/>
</calcChain>
</file>

<file path=xl/sharedStrings.xml><?xml version="1.0" encoding="utf-8"?>
<sst xmlns="http://schemas.openxmlformats.org/spreadsheetml/2006/main" count="430" uniqueCount="318">
  <si>
    <t>GESTIÓN DE RIESGO DE CORRUPCIÓN - MAPA DE RIESGOS DE CORRUPCIÓN</t>
  </si>
  <si>
    <t>% DE CUMPLIMIENTO</t>
  </si>
  <si>
    <t>1.1</t>
  </si>
  <si>
    <t>1.2</t>
  </si>
  <si>
    <t>1.</t>
  </si>
  <si>
    <t>Política General de Administración del riesgo</t>
  </si>
  <si>
    <t>1.3</t>
  </si>
  <si>
    <t>COMPONENTE/SUBCOMPONENTE</t>
  </si>
  <si>
    <t>CONSOLIDADO DE CUMPLIMIENTO SUBCOMPONENTE 1</t>
  </si>
  <si>
    <t>Socializar con los grupos de valor la política de riesgos de corrupción</t>
  </si>
  <si>
    <t>Ajustar la política de riesgos de corrupción con respecto a las observaciones de los grupos de valor</t>
  </si>
  <si>
    <t>Publicar la política de riesgos de corrupción</t>
  </si>
  <si>
    <t>Construcción del Mapa de Riesgos de Corrupción</t>
  </si>
  <si>
    <t>Socializar del mapa de riesgos de corrupción con los grupos de valor</t>
  </si>
  <si>
    <t>Ajustar el mapa de riesgos de corrupción con respecto a las observaciones de los grupos de valor</t>
  </si>
  <si>
    <t>CONSOLIDADO DE CUMPLIMIENTO SUBCOMPONENTE 2</t>
  </si>
  <si>
    <t>CONSOLIDADO DE CUMPLIMIENTO SUBCOMPONENTE 3</t>
  </si>
  <si>
    <t>Consulta y divulgación</t>
  </si>
  <si>
    <t>Identificar riesgos emergentes</t>
  </si>
  <si>
    <t>Actualizar el mapa de riesgos de corrupción</t>
  </si>
  <si>
    <t>1.4</t>
  </si>
  <si>
    <t>Monitoreo o Revisión</t>
  </si>
  <si>
    <t>CONSOLIDADO DE CUMPLIMIENTO SUBCOMPONENTE 4</t>
  </si>
  <si>
    <t>META O PRODUCTO</t>
  </si>
  <si>
    <t>Política de riesgos de corrupción actualizada</t>
  </si>
  <si>
    <t>Política de riesgos de corrupción socializada</t>
  </si>
  <si>
    <t>Política de riesgos de corrupción ajustada</t>
  </si>
  <si>
    <t>Política de riesgos de corrupción publicada</t>
  </si>
  <si>
    <t>Riesgos de corrupción identificados</t>
  </si>
  <si>
    <t>Mapa de riesgos de corrupción socializado</t>
  </si>
  <si>
    <t>Mapa de riesgos de corrupción ajustado</t>
  </si>
  <si>
    <t>Mapa de riesgos de corrupción publicado</t>
  </si>
  <si>
    <t>Mapa de riesgos de corrupción publicado y actualizado</t>
  </si>
  <si>
    <t>Mapa de riesgos de corrupción divulgado</t>
  </si>
  <si>
    <t>Controles eficaces y eficientes</t>
  </si>
  <si>
    <t>Riesgos de corrupción emergentes identificados</t>
  </si>
  <si>
    <t>Seguimiento</t>
  </si>
  <si>
    <t>1.5</t>
  </si>
  <si>
    <t>CONSOLIDADO DE CUMPLIMIENTO SUBCOMPONENTE 5</t>
  </si>
  <si>
    <t>RACIONALIZACIÓN DE TRAMITES</t>
  </si>
  <si>
    <t>PLANEACION DE LA ESTRATEGIA DE RACIONALIZACIÓN</t>
  </si>
  <si>
    <t xml:space="preserve">
N°</t>
  </si>
  <si>
    <t>NOMBRE DEL TRÁMITE, PROCESO O PROCEDIMIENTO</t>
  </si>
  <si>
    <t>TIPO DE RACIONALIZACIÓN</t>
  </si>
  <si>
    <t>ACCIÓN ESPECÍFICA DE RACIONALIZACIÓN</t>
  </si>
  <si>
    <t>SITUACIÓN ACTUAL</t>
  </si>
  <si>
    <t>DESCRIPCIÓN DE LA MEJORA A REALIZAR AL TRÁMITE, PROCESO O PROCEDIMIENTO</t>
  </si>
  <si>
    <t>BENEFICIO AL CIUDADANO Y/O ENTIDAD</t>
  </si>
  <si>
    <t>DEPENDENCIA 
RESPONSABLE</t>
  </si>
  <si>
    <t xml:space="preserve"> FECHA REALIZACIÓN</t>
  </si>
  <si>
    <t>INICIO
dd/mm/aa</t>
  </si>
  <si>
    <t>FIN
dd/mm/aa</t>
  </si>
  <si>
    <t>Administrativas</t>
  </si>
  <si>
    <t>CONSOLIDACIÓN PORCENTAJE DE AVANCE RACIONALIZACIÓN</t>
  </si>
  <si>
    <t>RENDICIÓN DE CUENTAS</t>
  </si>
  <si>
    <t>3.</t>
  </si>
  <si>
    <t>Información de Calidad y en Lenguaje Comprensible</t>
  </si>
  <si>
    <t>3.1</t>
  </si>
  <si>
    <t>Publicar, difundir y mantener actualizada información relevante sobre resultados, avances de la gestión y garantía de derechos ciudadanos</t>
  </si>
  <si>
    <t>Publicación de informes periódicos dirigidos a los ciudadanos y grupos de interés</t>
  </si>
  <si>
    <t>3.2</t>
  </si>
  <si>
    <t>3.3</t>
  </si>
  <si>
    <t>Incentivos para motivar la cultura de rendición de cuentas y Petición de Cuentas</t>
  </si>
  <si>
    <t xml:space="preserve">Incluir y difundir las sugerencias, recomendaciones y conclusiones de los ciudadanos y grupos de interés en el plan de mejoramiento y plan anticorrupción </t>
  </si>
  <si>
    <t>Plan actualizado</t>
  </si>
  <si>
    <t>Campaña de comunicación interna sobre responsabilidades de los servidores frente a la rendición de cuentas</t>
  </si>
  <si>
    <t>4.</t>
  </si>
  <si>
    <t>4.1</t>
  </si>
  <si>
    <t>Actualizar y Optimizar los procedimientos internos que soportan la entrega de tramites y servicios al ciudadano</t>
  </si>
  <si>
    <t>Procedimientos actualizados</t>
  </si>
  <si>
    <t>MECANISMOS PARA MEJORAR LA ATENCIÓN AL CIUDADANO</t>
  </si>
  <si>
    <t>4.2</t>
  </si>
  <si>
    <t>Protocolos de atención</t>
  </si>
  <si>
    <t>Procedimiento de PQRSD</t>
  </si>
  <si>
    <t>Implementar indicadores  y estrategias de gestión que permitan medir la eficiencia en la atención oportuna de los PQRSD de la comunidad Caleruna.</t>
  </si>
  <si>
    <t>Indicadores de seguimiento</t>
  </si>
  <si>
    <t>4.3</t>
  </si>
  <si>
    <t>Talento Humano</t>
  </si>
  <si>
    <t>4.4</t>
  </si>
  <si>
    <t>Normativo y Procedimental</t>
  </si>
  <si>
    <t>4.4.1</t>
  </si>
  <si>
    <t>4.4.2</t>
  </si>
  <si>
    <t>4.4.3</t>
  </si>
  <si>
    <t>Socializar acto administrativo</t>
  </si>
  <si>
    <t>Publicar en la pagina web de la Entidad reglamento de las PQRSD</t>
  </si>
  <si>
    <t>4.5</t>
  </si>
  <si>
    <t>Relacionamiento con el Ciudadano</t>
  </si>
  <si>
    <t>4.5.1</t>
  </si>
  <si>
    <t>4.5.2</t>
  </si>
  <si>
    <t>5.</t>
  </si>
  <si>
    <t>Lineamientos de transparencia activa</t>
  </si>
  <si>
    <t>5.1.3</t>
  </si>
  <si>
    <t>5.1</t>
  </si>
  <si>
    <t>5.1.1</t>
  </si>
  <si>
    <t>5.1.2</t>
  </si>
  <si>
    <t>5.2</t>
  </si>
  <si>
    <t>Lineamientos de transparencia pasiva</t>
  </si>
  <si>
    <t>Publicar plan anticorrupción</t>
  </si>
  <si>
    <t>5.3</t>
  </si>
  <si>
    <t>Elaboración de los Instrumentos de Gestión de la Información</t>
  </si>
  <si>
    <t>Inventario documental</t>
  </si>
  <si>
    <t>Ajustar  las tablas de valoración y retención documental de acuerdo a la Ley 594 de 2000 y sus decretos reglamentarios.</t>
  </si>
  <si>
    <t>Actualización de TRD</t>
  </si>
  <si>
    <t>Manual de archivo</t>
  </si>
  <si>
    <t>5.4</t>
  </si>
  <si>
    <t>Criterio de Confidencialidad y Accesibilidad</t>
  </si>
  <si>
    <t>Establecer una atención personalizada a la población en situación de discapacidad por parte de los funcionarios públicos.</t>
  </si>
  <si>
    <t>Mantener actualizada la página Institucional como medio de información para ciudadanos incluyendo a toda la población sin importar su condición.</t>
  </si>
  <si>
    <t>Pagina Actualizada</t>
  </si>
  <si>
    <t>Protocolo de atención a personas con discapacidad</t>
  </si>
  <si>
    <t>5.5</t>
  </si>
  <si>
    <t>Monitoreo del Acceso a la Información Publica</t>
  </si>
  <si>
    <t>Revisar y ajustar la matriz de seguimiento a las PQRSD con el fin de centralizar todas las solicitudes que ingresan a la Entidad</t>
  </si>
  <si>
    <t>Matriz ajustada</t>
  </si>
  <si>
    <t>Informes de seguimiento</t>
  </si>
  <si>
    <t>INICIATIVAS ADICIONALES</t>
  </si>
  <si>
    <t>Codigo de Etica</t>
  </si>
  <si>
    <t>Revisar y ajustar el Código de Ética</t>
  </si>
  <si>
    <t>Codigo de Etica actualizado</t>
  </si>
  <si>
    <t>Socialización Codigo de Etica</t>
  </si>
  <si>
    <t>Material de apoyo</t>
  </si>
  <si>
    <t>CONSOLIDADO DE CUMPLIMIENTO DEL COMPONENTE</t>
  </si>
  <si>
    <t>INICIATIVAS ADICIONALES (CODIGO DE ETICA)</t>
  </si>
  <si>
    <t>AVANCE MAPA DE RIESGOS</t>
  </si>
  <si>
    <t>COMPONENTES</t>
  </si>
  <si>
    <t>% DE AVANCE</t>
  </si>
  <si>
    <t>SEGUIMIENTO PLAN ANTICORRUPCIÓN Y ATENCIÓN AL CIUDADANO</t>
  </si>
  <si>
    <t>AVANCE GENERAL PLAN ANTICORRUPCIÓN Y ATENCIÓN AL CIUDADANO</t>
  </si>
  <si>
    <t>Identificación del riesgo</t>
  </si>
  <si>
    <t>Valoración del riesgo de corrupción</t>
  </si>
  <si>
    <t>Monitoreo y Revisión</t>
  </si>
  <si>
    <t>Procesos/Objetivo</t>
  </si>
  <si>
    <t>Causa</t>
  </si>
  <si>
    <t>Riesgo</t>
  </si>
  <si>
    <t>Consecuencia</t>
  </si>
  <si>
    <t>Valoración del riesgo</t>
  </si>
  <si>
    <t>Fecha</t>
  </si>
  <si>
    <t>Acciones</t>
  </si>
  <si>
    <t>Responsable</t>
  </si>
  <si>
    <t>Indicador</t>
  </si>
  <si>
    <t>Riesgo Inherente</t>
  </si>
  <si>
    <t>Controles</t>
  </si>
  <si>
    <t>Riesgo residual</t>
  </si>
  <si>
    <t>Acciones asociadas al control</t>
  </si>
  <si>
    <t>Probabilidad</t>
  </si>
  <si>
    <t>Impacto</t>
  </si>
  <si>
    <t>Zona del riesgo</t>
  </si>
  <si>
    <t>Periodo de ejecución</t>
  </si>
  <si>
    <t>Registro</t>
  </si>
  <si>
    <t>Ene- Abril; Mayo-Ago; Sep-Dic</t>
  </si>
  <si>
    <t>Seguimiento, Revisión y  Evaluación</t>
  </si>
  <si>
    <t>* Escasa  descripción de las características de los bienes y elementos</t>
  </si>
  <si>
    <t>CONSOLIDADO DE CUMPLIMIENTO MAPA DE RIESGOS DE CORRUPCIÓN</t>
  </si>
  <si>
    <t>Publicar el mapa de riesgos de corrupción definitivo y mantenerlo actualizado en la pagina web</t>
  </si>
  <si>
    <t>Definir controles eficaces y eficientes para los riesgos detectados</t>
  </si>
  <si>
    <t>1 campaña realizada</t>
  </si>
  <si>
    <t>Diseño y aplicación semestral</t>
  </si>
  <si>
    <t>Realizar socialización del Código de Ética a todos los servidores públicos de la Entidad.</t>
  </si>
  <si>
    <t>Información de manera virtual y presencial</t>
  </si>
  <si>
    <t>Personera Municipal
Secretarias</t>
  </si>
  <si>
    <t>Peticiones, Quejas y Reclamos.</t>
  </si>
  <si>
    <t>Ampliación de puntos de atención</t>
  </si>
  <si>
    <t>La Personería Municipal de La Calera, recibe, tramita, gestiona y resuelve, según el caso, las peticiones, quejas, reclamos, de información y/o consultas de la ciudadanía; éstas se pueden presentar por medio escrito y de manera personal.</t>
  </si>
  <si>
    <t>Asesorar a los interesados para la formulación de PQRSD ante cualquier organismo, entidad o funcionario, así informar sobre los términos de respuesta.</t>
  </si>
  <si>
    <t>Tecnológicas</t>
  </si>
  <si>
    <t>Envío de documentos electrónicos</t>
  </si>
  <si>
    <t>Asesoría Jurídica gratuita.</t>
  </si>
  <si>
    <t>Ampliación de canales de obtención del resultado</t>
  </si>
  <si>
    <t>Se asesora de manera gratuita en la elaboración de acciones de tutela y requerimientos contra las autoridades , cuando éstas presuntamente vulneren las leyes establecidas en la Constitución Nacional, buscando a nombre de la sociedad, la protección efectiva de los derechos fundamentales. La Personería Municipal da respuesta a consultas sobre materias a cargo de la Entidad, formuladas por particulares y entidades públicas o privadas.</t>
  </si>
  <si>
    <t xml:space="preserve">Personera Municipal
</t>
  </si>
  <si>
    <t xml:space="preserve">Inscripción de Veedurías ciudadanas </t>
  </si>
  <si>
    <t>La Personería lleva registro, seguimiento y control de las veedurías que se inscriben en  el ministerio público. Este proceso aplica desde la inscripción hasta la revisión para la firma del Personero y la entrega de la Resolución a los interesados.</t>
  </si>
  <si>
    <t>A través de SUIT de Gobierno en Línea, incluir dentro de los tramites en la página web de la Alcaldía Municipal, el paso a seguir para la inscripción de la veedurías ciudadanas conforme la Ley 850 de 2003, facilitando parte del  tramite de forma virtual</t>
  </si>
  <si>
    <t>Solicitud de Capacitación a la Comunidad</t>
  </si>
  <si>
    <t>Optimización de los procesos o procedimientos internos</t>
  </si>
  <si>
    <t>Transmitir información completa y útil de manera sencilla y atendiendo las necesidades específicas de la comunidad.</t>
  </si>
  <si>
    <t>Establecer canales para que los interesados puedan recibir capacitación en diversos temas, como protección de los derechos, realización de tramites, entre otros</t>
  </si>
  <si>
    <t>Capacitación a la población</t>
  </si>
  <si>
    <t>Reducción de pasos para el ciudadano</t>
  </si>
  <si>
    <t>Consultorio Jurídico</t>
  </si>
  <si>
    <t xml:space="preserve">Prestación de servicio social a la comunidad en asistencia jurídica gratuita para todas las personas de escasos recursos económicos que así lo soliciten. </t>
  </si>
  <si>
    <t>Declaración a Victimas del Conflicto Armado</t>
  </si>
  <si>
    <t xml:space="preserve">El Formato Único de Declaración para la solicitud de inscripción en el registro único de víctimas es diligenciado en las oficinas del Ministerio Publico, Personerías Municipales, Procuraduría y Defensoría, éste es el primer paso para que el Estado Colombiano reconozca la condición de víctima a causa del conflicto armado interno. </t>
  </si>
  <si>
    <t>A fin de agilizar trámites para el ciudadano, mantener actualizadas las bases de datos de consulta, así como mantener contacto con los demás organismos para brindar asistencia prioritaria a la PVCA</t>
  </si>
  <si>
    <t>Agilización en el tramite de inscripción</t>
  </si>
  <si>
    <t>Personera Municipal
Alcaldía Municipal</t>
  </si>
  <si>
    <t>3 informes de seguimiento al plan anticorrupción</t>
  </si>
  <si>
    <t>Visitas a las diferentes veredas  con el fin de llevar y prestar a las comunidades apartadas del casco urbano del Municipio, los diferentes servicios  a cargo de la Personería Municipal</t>
  </si>
  <si>
    <t>Jornada de Rendición de Cuentas en audiencia pública</t>
  </si>
  <si>
    <t>Una al año</t>
  </si>
  <si>
    <t>Informe de Gestión ante el Concejo Municipal</t>
  </si>
  <si>
    <t>Información permanente en la instalaciones de la Personería Municipal</t>
  </si>
  <si>
    <t>Fortalecimiento de los Canales de Atención</t>
  </si>
  <si>
    <t>Recibir y dar trámite a los derechos de petición y solicitudes que lleguen por correo electrónico dentro de los términos de la Ley 1755 de 1015</t>
  </si>
  <si>
    <t>Plan anual de capacitaciones socializado y ejecutado</t>
  </si>
  <si>
    <t>Ajustar  y socializar el acto administrativo que adopta el Manual de PQRSD para la Personería</t>
  </si>
  <si>
    <t>Manual de PQRSD</t>
  </si>
  <si>
    <t>Diseñar e implementar encuestas que permitan conocer la opinión de la comunidad con respecto a la actividad que realiza la Personería y los aspectos a mejorar.</t>
  </si>
  <si>
    <t>MECANISMOS PARA LA TRANSPARENCIA Y ACCESO A LA INFORMACIÓN</t>
  </si>
  <si>
    <t>Mantener actualizada y publicada en la página web institucional la información correspondiente a la estructura orgánica, al igual que el horario de atención a la ciudadanía.</t>
  </si>
  <si>
    <t>Contar con un directorio en la página web donde este publicado los correos electrónicos y datos de contacto.</t>
  </si>
  <si>
    <t xml:space="preserve">Publicar directorio </t>
  </si>
  <si>
    <r>
      <t>Publicar en la página web el Plan Anticorrupción y de Atención al Ciudadano, de conformidad con el artículo 73 de la Ley 1474 de 2011.</t>
    </r>
    <r>
      <rPr>
        <sz val="11"/>
        <color rgb="FFFF0000"/>
        <rFont val="Calibri"/>
        <family val="2"/>
        <scheme val="minor"/>
      </rPr>
      <t xml:space="preserve"> </t>
    </r>
  </si>
  <si>
    <t>Inventario de los documentos que genera la Personería Municipal definiendo cuales son acceso público y cuales tienen restricción.</t>
  </si>
  <si>
    <t>Diseño y elaboración del manual de archivo de la Personería Municipal.</t>
  </si>
  <si>
    <t>Publicar los respectivos informes de las PQRSD que ingresan a la Personería Municipal</t>
  </si>
  <si>
    <t>Divulgar el mapa de riesgos de corrupción definitivo a todos los servidores públicos de la entidad</t>
  </si>
  <si>
    <t>Resultados de la gestión publicados  periódicamente</t>
  </si>
  <si>
    <t>Dialogo de retroalimentación con la Ciudadanía</t>
  </si>
  <si>
    <t>Constante comunicación con la comunidad que los requiera</t>
  </si>
  <si>
    <t>Estructura Administrativa y Direccionamiento Estratégico</t>
  </si>
  <si>
    <t>Buzón de Sugerencias</t>
  </si>
  <si>
    <t>Disponer de los diversos canales para recepcionar las PQRSD interpuestas por la ciudadanía</t>
  </si>
  <si>
    <t>Publicar estructura orgánica y horarios de atención</t>
  </si>
  <si>
    <t>Revisión de los estándares de contenido y oportunidad de las respuestas a las solicitudes de acceso a la información</t>
  </si>
  <si>
    <t>Oportunidad de respuesta</t>
  </si>
  <si>
    <t>Diseñar y elaborar material de apoyo que permita generar recordación de los principios y valores que rigen La Personería Municipal de La Calera.</t>
  </si>
  <si>
    <t>ENTIDAD: PERSONERÍA MUNICIPAL DE LA CALERA- CUNDINAMARCA</t>
  </si>
  <si>
    <t>Análisis del riesgo</t>
  </si>
  <si>
    <t>Amiguismo y favorecimiento de los intereses de terceros o particulares</t>
  </si>
  <si>
    <t>Perdida de credibilidad de la entidad.
Desvió de los procesos
Acciones disciplinarias
Favorecimiento a terceros</t>
  </si>
  <si>
    <t>Baja</t>
  </si>
  <si>
    <t>Manual</t>
  </si>
  <si>
    <t>Permanente</t>
  </si>
  <si>
    <t>Preventivas</t>
  </si>
  <si>
    <t>Código de Ética y Buen Gobierno
Comunicación Estratégica
Ley 136 de 1994</t>
  </si>
  <si>
    <t>Personera</t>
  </si>
  <si>
    <t>Códigos implementados y divulgados</t>
  </si>
  <si>
    <t>Coacciones que impiden el normal desarrollo de los procesos disciplinarios o buscan obtener privilegios en las decisiones administrativas</t>
  </si>
  <si>
    <t>Acciones disciplinarias en contra del servidor público
Favorecimiento a terceros</t>
  </si>
  <si>
    <t>Moderado</t>
  </si>
  <si>
    <t>Crear espacios adecuados para la Atención al Público
Efectuar seguimiento a las etapas de los procesos</t>
  </si>
  <si>
    <t>No ejercer objetividad en las decisiones, favoreciendo los intereses particulares</t>
  </si>
  <si>
    <t>Acciones disciplinarias en contra del servidor público
Favorecimiento a terceros
Desvió de los procesos</t>
  </si>
  <si>
    <t>Crear cultura de ética, autocontrol y transparencia entre los servidores</t>
  </si>
  <si>
    <t>No. de funcionarios capacitados en transparencia / Total de funcionarios de la Personería x 100</t>
  </si>
  <si>
    <t>Falta de controles presupuestales y financieros
Desviación de recursos financieros</t>
  </si>
  <si>
    <t>Pérdida de recursos y sanciones de tipo legal y administrativo</t>
  </si>
  <si>
    <t>Automático</t>
  </si>
  <si>
    <t>Comprobantes de Egreso y de Pagos debidamente firmados con documentación soporte</t>
  </si>
  <si>
    <t>Secretarias</t>
  </si>
  <si>
    <t>No. Ordenes de pago observadas con los documentos soportes / Total de ordenes de pago efectuada en la vigencia x 100</t>
  </si>
  <si>
    <t>Detrimento patrimonial
Procesos sancionatorios</t>
  </si>
  <si>
    <t>Documentos contractuales, Registro de ingresos al inventario
Entradas y salidas de  Inventarios</t>
  </si>
  <si>
    <t>¿Los bienes y elementos se encuentran debidamente caracterizados e ingresados al inventario de la Personería?
                  SI / NO</t>
  </si>
  <si>
    <t>Cambios en la normatividad o decisiones                                           
Presiones para la pronta elaboración y legalización de contratos
No realizar de forma adecuada la verificación, evaluación y selección de ofertas.</t>
  </si>
  <si>
    <t>Desgaste Administrativo
Baja  gestión Institucional
Posibles sanciones legales
Detrimento del patrimonio de la Personería</t>
  </si>
  <si>
    <t>No.  de contratos subidos al SECOP / Total de contratos suscritos por la  Personeria x 100</t>
  </si>
  <si>
    <t>Ausencia de controles para el manejo adecuado de la información.
Sustracción de la información para beneficio propio y de terceros
Débil seguridad informática</t>
  </si>
  <si>
    <t>Favorecimiento de terceros
Acceso a información sensible
Pérdida parcial o total de información</t>
  </si>
  <si>
    <t>Seguridad Informativa
Política de Comunicaciones</t>
  </si>
  <si>
    <t>Personera - Secretarias</t>
  </si>
  <si>
    <t>¿Se implementó una política sobre seguridad de la información?
                     SI / NO</t>
  </si>
  <si>
    <t>Ausencia de controles para el manejo adecuado de la información.
Sustracción de la información para beneficio propio y de terceros
Escasos controles para el manejo documental</t>
  </si>
  <si>
    <t>Extrema</t>
  </si>
  <si>
    <t>2O</t>
  </si>
  <si>
    <t>Alta</t>
  </si>
  <si>
    <t>Gestión Documental
Aplicación de TRD
Digitalización de documentos</t>
  </si>
  <si>
    <t>¿Se implementó un Sistema de Gestión Documental?
                     SI / NO</t>
  </si>
  <si>
    <r>
      <rPr>
        <b/>
        <sz val="8"/>
        <rFont val="Calibri"/>
        <family val="2"/>
        <scheme val="minor"/>
      </rPr>
      <t>Direccionamiento Institucional:</t>
    </r>
    <r>
      <rPr>
        <sz val="8"/>
        <rFont val="Calibri"/>
        <family val="2"/>
        <scheme val="minor"/>
      </rPr>
      <t xml:space="preserve"> Establecer el direccionamiento estratégico institucional en relación a planes, programas, proyectos, políticas para enfocar la gestión de la Personería Municipal</t>
    </r>
  </si>
  <si>
    <r>
      <rPr>
        <b/>
        <sz val="8"/>
        <rFont val="Calibri"/>
        <family val="2"/>
        <scheme val="minor"/>
      </rPr>
      <t xml:space="preserve">Vigilancia de la Conducta Oficial: </t>
    </r>
    <r>
      <rPr>
        <sz val="8"/>
        <rFont val="Calibri"/>
        <family val="2"/>
        <scheme val="minor"/>
      </rPr>
      <t xml:space="preserve"> Vigilar la conducta de los servidores públicos de la Personería Municipal, conforme los lineamientos del Código Único Disciplinario</t>
    </r>
  </si>
  <si>
    <r>
      <rPr>
        <b/>
        <sz val="8"/>
        <rFont val="Calibri"/>
        <family val="2"/>
        <scheme val="minor"/>
      </rPr>
      <t>Gestión Financiera:</t>
    </r>
    <r>
      <rPr>
        <sz val="8"/>
        <rFont val="Calibri"/>
        <family val="2"/>
        <scheme val="minor"/>
      </rPr>
      <t xml:space="preserve"> Garantizar la administración del recurso financiero,  el registro correcto y oportuno de las transacciones</t>
    </r>
  </si>
  <si>
    <r>
      <rPr>
        <b/>
        <sz val="8"/>
        <rFont val="Calibri"/>
        <family val="2"/>
        <scheme val="minor"/>
      </rPr>
      <t>Administración de Bienes:</t>
    </r>
    <r>
      <rPr>
        <sz val="8"/>
        <rFont val="Calibri"/>
        <family val="2"/>
        <scheme val="minor"/>
      </rPr>
      <t xml:space="preserve"> Garantizar el adecuado manejo de los recursos públicos de la Personería Municipal para mejorar día a día la gestión institucional</t>
    </r>
  </si>
  <si>
    <r>
      <rPr>
        <b/>
        <sz val="8"/>
        <rFont val="Calibri"/>
        <family val="2"/>
        <scheme val="minor"/>
      </rPr>
      <t>Adquisición de Bienes y Servicios:</t>
    </r>
    <r>
      <rPr>
        <sz val="8"/>
        <rFont val="Calibri"/>
        <family val="2"/>
        <scheme val="minor"/>
      </rPr>
      <t xml:space="preserve"> Garantizar la  compra o adquisición correcta y oportuna de los bienes y servicios requeridos para el funcionamiento y  operación de la Personería Municipal</t>
    </r>
  </si>
  <si>
    <r>
      <rPr>
        <b/>
        <sz val="8"/>
        <rFont val="Calibri"/>
        <family val="2"/>
        <scheme val="minor"/>
      </rPr>
      <t xml:space="preserve">Gestión Documental y Comunicaciones:  </t>
    </r>
    <r>
      <rPr>
        <sz val="8"/>
        <rFont val="Calibri"/>
        <family val="2"/>
        <scheme val="minor"/>
      </rPr>
      <t>Garantizar la  disponibilidad  y uso de las   tecnologías , así como de mantener bajo condiciones normativas, la documentación física de la Personería Municipal</t>
    </r>
  </si>
  <si>
    <r>
      <rPr>
        <b/>
        <sz val="10"/>
        <color theme="1"/>
        <rFont val="Calibri"/>
        <family val="2"/>
        <scheme val="minor"/>
      </rPr>
      <t>Controles:</t>
    </r>
    <r>
      <rPr>
        <sz val="10"/>
        <color theme="1"/>
        <rFont val="Calibri"/>
        <family val="2"/>
        <scheme val="minor"/>
      </rPr>
      <t xml:space="preserve"> P = Preventivo; D = Detectivo; C = Correctivo</t>
    </r>
  </si>
  <si>
    <t>7.</t>
  </si>
  <si>
    <t xml:space="preserve">Consolidación del Documento </t>
  </si>
  <si>
    <t>Fecha actualización:</t>
  </si>
  <si>
    <t>31 de diciembre de 2016</t>
  </si>
  <si>
    <t>Realizar cuatrimestralmente análisis de controles de corrupción</t>
  </si>
  <si>
    <t>3.4</t>
  </si>
  <si>
    <t>Evaluación y retoalimetnación a al gestión institucional</t>
  </si>
  <si>
    <t>1 evaluación realizada</t>
  </si>
  <si>
    <t>Evaluar la Rendición de Cuentas ante el Concejo Municipal para implementar acciones de mejora</t>
  </si>
  <si>
    <t>Realizar diagnostico de la información institucional registrada en el enlace de transparencia y acceso a la información frente a la normatividad vigente</t>
  </si>
  <si>
    <t>Diagnostico realizado</t>
  </si>
  <si>
    <t>Asegurar el registro de la hoja de vida Función Pública, de los servidores y contratistas en el SIGEP</t>
  </si>
  <si>
    <t>100% de las hojas de vida publicadas en el SIGEP</t>
  </si>
  <si>
    <t>Asegurar el registro de los contratos suscritos, en la plataforma del SECOP</t>
  </si>
  <si>
    <t>100% de los contratos registrados en el SECOP</t>
  </si>
  <si>
    <t>PERSONERÍA MUNICIPAL DE LA CALERA- CUNDINAMARCA
MAPA DE RIESGOS DE CORRUPCIÓN - 2017</t>
  </si>
  <si>
    <t>Documentos contractuales, Registro de ingresos, Módulo de Almacén, entradas y salidas de Almacén, Inventarios</t>
  </si>
  <si>
    <t>REPÚBLICA DE COLOMBIA
PERSONERÍA MUNICIPAL DE  LA CALERA</t>
  </si>
  <si>
    <t>Introducción</t>
  </si>
  <si>
    <t xml:space="preserve">A fin de crear una estrategia de lucha contra la corrupción y de atención al ciudadano, y ajustándose a lo establecido en la Ley 1474 de 2011, capítulo VI “Políticas Institucionales y Pedagógicas”; la Personería Municipal de La Calera Cundinamarca, ha querido definir mecanismos básicos para el logro del mejoramiento en la calidad del servicio que ofrece a la comunidad. Para ello se adelantan acciones que apuntan al desarrollo de una gestión transparente e integra, propiciando por la participación ciudadana, y garantizando la igualdad, equidad y el compromiso institucional. 
El Plan Anticorrupción y de Atención al Ciudadano la Personería Municipal de La Calera, demuestra el compromiso de la entidad con la construcción de un Estado libre de corrupción; donde la implementación de estrategias efectivas, tiendan a que tanto los recursos como las gestiones sean dirigidas en beneficio de la ciudadanía, motivando la confianza de la comunidad caleruna, con la administración pública del ministerio público. </t>
  </si>
  <si>
    <t>Objetivos General</t>
  </si>
  <si>
    <t>Adoptar estrategias específicas en materia de lucha contra la corrupción apuntando a que la Personería Municipal de La Calera desarrolle su gestión de manera óptima y transparente.</t>
  </si>
  <si>
    <t>Objetivos Específicos</t>
  </si>
  <si>
    <t>1. Formular y adoptar el Plan Anticorrupción y de Atención al Ciudadano para la vigencia 2018, de la Personería Municipal de La Calera, en ejercicio de la Ley 1474 de 2011 artículo 73, Decreto 2641 de 2012 - Estatuto Anticorrupción y Decreto 124 de 2015.
2. Identificar de los riesgos de corrupción en la gestión institucional.
3. Adoptar las medidas necesarias para contrarrestar los riesgos identificados.
4. Generar responsabilidad en los funcionarios y contratistas de la Personería, respecto de sus actuaciones y el ejercicio de sus funciones y actividades.
5. Asegurar que todas las acciones se hagan con autonomía, independencia y responsabilidad social, libre de mediciones y presiones que oscurezcan los procesos, creando confianza entre los ciudadanos.
6. Garantizar la participación de la comunidad y propiciar por el control social.
7. Asegurar al ciudadano la entrega de la información en forma oportuna y eficaz.</t>
  </si>
  <si>
    <t>Alcance</t>
  </si>
  <si>
    <t>El desarrollo de los elementos del Plan Anticorrupción y de Atención al Ciudadano de la Personería Municipal de La Calera aplica para todos los funcionarios y contratistas del ministerio público en la ejecución de sus procesos, el ejercicio de sus funciones y la normatividad aplicable</t>
  </si>
  <si>
    <t>Misión</t>
  </si>
  <si>
    <t xml:space="preserve">Resguardar en forma adecuada los intereses de la colectividad, ejerciendo la supervisión del cumplimiento y acatamiento por parte de las autoridades, de la Constitución Política, los Tratados Internacionales debidamente ratificados, las leyes, actos administrativos y demás normas jurídicas; realizando veedurías y promoviendo la participación ciudadana; vigilando la conducta de los servidores públicos municipales; mediante la planeación y ejecución de los programas institucionales en nuestro lema ”Nuestra razón de ser es Usted, porque sus derechos son lo primero”. </t>
  </si>
  <si>
    <t>Visión</t>
  </si>
  <si>
    <t>La Personería Municipal de La Calera para el año 2020, se consolidará como una entidad líder a nivel municipal y nacional; destacándose por ser la institución que presta sus servicios a la Comunidad Caleruna en forma transparente, eficaz y eficiente en cumplimiento de la Ley y basado en la cultura de mejoramiento continuo.</t>
  </si>
  <si>
    <t>Política de Mitigación del Riesgo de Corrupción</t>
  </si>
  <si>
    <t xml:space="preserve">Los funcionaros públicos y contratistas de la Personería Municipal de La Calera, liderados por la Alta Dirección, están comprometidos con la implementación de acciones necesarias para evitar, reducir, compartir, transferir o asumir los riesgos inherentes en la ejecución de los procesos institucionales, con el objetivo de enmarcar su gestión dentro la correcta ejecución de los planes, programas y proyectos apuntando al logro de los objetivos y el cumplimiento de la misión institucional.
Para tal fin, ajustándose a las normas vigentes, implementa acciones para identificar el riesgo de corrupción, valorarlo, aplicar las acciones que permitan su mitigación y su materialización, implementar acciones de mejora y efectuar el debido seguimiento el cual permita determinar la efectividad de los controles. </t>
  </si>
  <si>
    <t>Revisar y actualizar la política de riesgos de corrupción de la Personería Municipal de La Calera Cund.</t>
  </si>
  <si>
    <t>Realizar  una (1) mesa de trabajo con los funcionarios de la Personería para identificar riesgos</t>
  </si>
  <si>
    <t>Publicar el mapa de riesgos de corrupción definitivo</t>
  </si>
  <si>
    <t>Personera Municipal</t>
  </si>
  <si>
    <t>A través de la página web de la Alcaldía Municipal de La Calera, link "Personería", poner a disposición de los interesados, los horarios y canales dispuestos para brindar asesoría en diversos temas</t>
  </si>
  <si>
    <t>8 visitas a las veredas del Municipio</t>
  </si>
  <si>
    <t>Evaluar las visitas a las diferentes veredas del municipio para implementar acciones de mejora</t>
  </si>
  <si>
    <t>Mejorar protocolos de atención al ciudadano</t>
  </si>
  <si>
    <t>Elaborar, socializar y ejecutar el plan anual de capacitaciones a los funcionarios de la Personería Municipal</t>
  </si>
  <si>
    <t>Publicar en la página web de la Alcaldía, link "Personería" la normatividad vigente que reglamenta el trámite de las PQRSD.</t>
  </si>
  <si>
    <t>Seguimiento mensual al buzón de sugerencias en la Personería Municipal.</t>
  </si>
  <si>
    <t xml:space="preserve">No. de procesos que cumplen términos legales / Total de procesos activos x 100 </t>
  </si>
  <si>
    <t>CONCLUSIONES Y RECOMENDACIONES</t>
  </si>
  <si>
    <t>Continuar dando cumplimiento a lo establecido en la Ley 1712 de 2014, publicando la información requerida en la página web del municipio, o en cartelera institucional, conforme las directrices establecidas en la norma citada.</t>
  </si>
  <si>
    <t xml:space="preserve">Dar aplicabilidad al Código de Integridad adoptado por la Personería de La Calera, fortaleciendo los principios y valores que como servidores rigen en su actuar público. </t>
  </si>
  <si>
    <t>Realizar jornadas con los funcionarios de la Personería Municipal de La Calera,  con el objetivo de evaluar las acciones implementadas en el Plan Anticorrupción y de Atención al Ciudadano 2018, determinando aquellas acciones que no lograron el impacto proyectado para reajustarlas y llevarlas al PAAC 2019</t>
  </si>
  <si>
    <t xml:space="preserve">En cumplimiento de la Ley 136 de 1994, artículo 1878, numeral 9; la Personera Municipal debe realizar la rendición de cuentas 2018 ante el Concejo Municipal, en el mes de febrero de 2019, cumplido con su tercer año de gestión. Así mismo, se recomienda participar en la jornada de rendición de cuentas en audiencia pública que la Administración Municipal adelante para la vigencia 2019. Dichas jornadas deben lograr evidenciar los avances que en materia de gestión ha realizado la Personera durante su tercer año al frente de la Personería. </t>
  </si>
  <si>
    <t>Este informe fue realizado por el profesional para el acompañamiento y seguimiento de los procesos de control interno, basado en la gestión evidenciada en la Personería Municipal de La Calera, y verificado con las acciones propuestas en el Plan Anticorrupción y de Atención al Ciudadano que se encuentra publicada en la pagina web de la alcaldía municipal de La Calera, LINK "Personería" durante el periodo 01 de septiembre de 2018 a 20 de enero de 2019, conforme el Decreto 124 de enero de 2016.</t>
  </si>
  <si>
    <t>Fecha: 28 de enero de 2019</t>
  </si>
  <si>
    <t>PLAN ANTICORRUPCIÓN Y DE ATENCIÓN AL CIUDADANO 2018
TERCER INFORME DE SEGUIMIENTO</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</si>
</sst>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scheme val="minor"/>
    </font>
    <font>
      <b/>
      <i/>
      <u/>
      <sz val="11"/>
      <color theme="1"/>
      <name val="Calibri"/>
      <family val="2"/>
      <scheme val="minor"/>
    </font>
    <font>
      <sz val="10"/>
      <name val="Calibri"/>
      <family val="2"/>
      <scheme val="minor"/>
    </font>
    <font>
      <b/>
      <u/>
      <sz val="11"/>
      <color theme="1"/>
      <name val="Calibri"/>
      <family val="2"/>
      <scheme val="minor"/>
    </font>
    <font>
      <sz val="11"/>
      <color theme="1"/>
      <name val="Calibri"/>
      <family val="2"/>
      <scheme val="minor"/>
    </font>
    <font>
      <b/>
      <sz val="11"/>
      <color theme="1"/>
      <name val="Calibri"/>
      <family val="2"/>
      <scheme val="minor"/>
    </font>
    <font>
      <b/>
      <sz val="11"/>
      <color indexed="8"/>
      <name val="Calibri"/>
      <family val="2"/>
      <scheme val="minor"/>
    </font>
    <font>
      <b/>
      <sz val="11"/>
      <name val="Calibri"/>
      <family val="2"/>
      <scheme val="minor"/>
    </font>
    <font>
      <sz val="11"/>
      <name val="Calibri"/>
      <family val="2"/>
      <scheme val="minor"/>
    </font>
    <font>
      <b/>
      <i/>
      <u/>
      <sz val="11"/>
      <name val="Calibri"/>
      <family val="2"/>
      <scheme val="minor"/>
    </font>
    <font>
      <sz val="18"/>
      <color theme="1"/>
      <name val="Calibri"/>
      <family val="2"/>
      <scheme val="minor"/>
    </font>
    <font>
      <b/>
      <i/>
      <u/>
      <sz val="18"/>
      <color theme="1"/>
      <name val="Calibri"/>
      <family val="2"/>
      <scheme val="minor"/>
    </font>
    <font>
      <b/>
      <sz val="14"/>
      <color theme="1"/>
      <name val="Calibri"/>
      <family val="2"/>
      <scheme val="minor"/>
    </font>
    <font>
      <b/>
      <sz val="18"/>
      <color theme="1"/>
      <name val="Calibri"/>
      <family val="2"/>
      <scheme val="minor"/>
    </font>
    <font>
      <sz val="10"/>
      <name val="Arial"/>
      <family val="2"/>
    </font>
    <font>
      <sz val="11"/>
      <color rgb="FFFF0000"/>
      <name val="Calibri"/>
      <family val="2"/>
      <scheme val="minor"/>
    </font>
    <font>
      <sz val="8"/>
      <name val="Calibri"/>
      <family val="2"/>
      <scheme val="minor"/>
    </font>
    <font>
      <sz val="9"/>
      <name val="Calibri"/>
      <family val="2"/>
      <scheme val="minor"/>
    </font>
    <font>
      <b/>
      <sz val="8"/>
      <name val="Calibri"/>
      <family val="2"/>
      <scheme val="minor"/>
    </font>
    <font>
      <sz val="8"/>
      <color theme="1"/>
      <name val="Calibri"/>
      <family val="2"/>
      <scheme val="minor"/>
    </font>
    <font>
      <sz val="10"/>
      <color theme="1"/>
      <name val="Calibri"/>
      <family val="2"/>
      <scheme val="minor"/>
    </font>
    <font>
      <b/>
      <sz val="10"/>
      <color theme="1"/>
      <name val="Calibri"/>
      <family val="2"/>
      <scheme val="minor"/>
    </font>
    <font>
      <sz val="10"/>
      <color theme="1"/>
      <name val="Arial Narrow"/>
      <family val="2"/>
    </font>
    <font>
      <b/>
      <sz val="16"/>
      <name val="Arial Narrow"/>
      <family val="2"/>
    </font>
    <font>
      <b/>
      <sz val="24"/>
      <name val="Arial Narrow"/>
      <family val="2"/>
    </font>
    <font>
      <b/>
      <sz val="18"/>
      <name val="Arial Narrow"/>
      <family val="2"/>
    </font>
    <font>
      <sz val="10"/>
      <name val="Arial Narrow"/>
      <family val="2"/>
    </font>
  </fonts>
  <fills count="18">
    <fill>
      <patternFill patternType="none"/>
    </fill>
    <fill>
      <patternFill patternType="gray125"/>
    </fill>
    <fill>
      <patternFill patternType="solid">
        <fgColor theme="6" tint="0.39997558519241921"/>
        <bgColor indexed="64"/>
      </patternFill>
    </fill>
    <fill>
      <patternFill patternType="solid">
        <fgColor theme="0"/>
        <bgColor indexed="64"/>
      </patternFill>
    </fill>
    <fill>
      <patternFill patternType="solid">
        <fgColor indexed="9"/>
        <bgColor indexed="64"/>
      </patternFill>
    </fill>
    <fill>
      <patternFill patternType="solid">
        <fgColor theme="4" tint="0.79998168889431442"/>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bgColor indexed="64"/>
      </patternFill>
    </fill>
    <fill>
      <patternFill patternType="solid">
        <fgColor rgb="FF7030A0"/>
        <bgColor indexed="64"/>
      </patternFill>
    </fill>
    <fill>
      <patternFill patternType="solid">
        <fgColor rgb="FFFFC000"/>
        <bgColor indexed="64"/>
      </patternFill>
    </fill>
    <fill>
      <patternFill patternType="solid">
        <fgColor theme="4" tint="0.39997558519241921"/>
        <bgColor indexed="64"/>
      </patternFill>
    </fill>
    <fill>
      <patternFill patternType="solid">
        <fgColor theme="6"/>
        <bgColor indexed="64"/>
      </patternFill>
    </fill>
    <fill>
      <patternFill patternType="solid">
        <fgColor rgb="FFFF0000"/>
        <bgColor indexed="64"/>
      </patternFill>
    </fill>
    <fill>
      <patternFill patternType="solid">
        <fgColor theme="5" tint="0.59999389629810485"/>
        <bgColor indexed="64"/>
      </patternFill>
    </fill>
    <fill>
      <patternFill patternType="solid">
        <fgColor rgb="FF92D050"/>
        <bgColor indexed="64"/>
      </patternFill>
    </fill>
    <fill>
      <patternFill patternType="solid">
        <fgColor theme="8" tint="0.59999389629810485"/>
        <bgColor indexed="64"/>
      </patternFill>
    </fill>
    <fill>
      <patternFill patternType="solid">
        <fgColor theme="3" tint="0.79998168889431442"/>
        <bgColor indexed="64"/>
      </patternFill>
    </fill>
  </fills>
  <borders count="41">
    <border>
      <left/>
      <right/>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dotted">
        <color theme="9" tint="-0.499984740745262"/>
      </left>
      <right style="dotted">
        <color theme="9" tint="-0.499984740745262"/>
      </right>
      <top style="dotted">
        <color theme="9" tint="-0.499984740745262"/>
      </top>
      <bottom style="dotted">
        <color theme="9" tint="-0.499984740745262"/>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style="thin">
        <color indexed="64"/>
      </right>
      <top/>
      <bottom/>
      <diagonal/>
    </border>
    <border>
      <left/>
      <right style="thin">
        <color indexed="64"/>
      </right>
      <top style="medium">
        <color indexed="64"/>
      </top>
      <bottom style="medium">
        <color indexed="64"/>
      </bottom>
      <diagonal/>
    </border>
  </borders>
  <cellStyleXfs count="3">
    <xf numFmtId="0" fontId="0" fillId="0" borderId="0"/>
    <xf numFmtId="9" fontId="4" fillId="0" borderId="0" applyFont="0" applyFill="0" applyBorder="0" applyAlignment="0" applyProtection="0"/>
    <xf numFmtId="0" fontId="14" fillId="0" borderId="0"/>
  </cellStyleXfs>
  <cellXfs count="161">
    <xf numFmtId="0" fontId="0" fillId="0" borderId="0" xfId="0"/>
    <xf numFmtId="0" fontId="0" fillId="0" borderId="7" xfId="0" applyBorder="1" applyAlignment="1">
      <alignment wrapText="1"/>
    </xf>
    <xf numFmtId="0" fontId="0" fillId="0" borderId="11" xfId="0" applyBorder="1" applyAlignment="1">
      <alignment horizontal="center" vertical="center"/>
    </xf>
    <xf numFmtId="0" fontId="0" fillId="0" borderId="11" xfId="0" applyFill="1" applyBorder="1" applyAlignment="1">
      <alignment horizontal="center" vertical="center"/>
    </xf>
    <xf numFmtId="0" fontId="2" fillId="3" borderId="6" xfId="0" applyFont="1" applyFill="1" applyBorder="1" applyAlignment="1">
      <alignment horizontal="center" vertical="center" wrapText="1"/>
    </xf>
    <xf numFmtId="0" fontId="0" fillId="0" borderId="7" xfId="0" applyBorder="1" applyAlignment="1">
      <alignment horizontal="center" wrapText="1"/>
    </xf>
    <xf numFmtId="0" fontId="0" fillId="0" borderId="7" xfId="0" applyBorder="1" applyAlignment="1">
      <alignment vertical="center" wrapText="1"/>
    </xf>
    <xf numFmtId="0" fontId="0" fillId="0" borderId="16" xfId="0" applyBorder="1" applyAlignment="1">
      <alignment horizontal="center" wrapText="1"/>
    </xf>
    <xf numFmtId="0" fontId="0" fillId="0" borderId="7" xfId="0" applyBorder="1" applyAlignment="1">
      <alignment horizontal="left" vertical="center" wrapText="1"/>
    </xf>
    <xf numFmtId="0" fontId="1" fillId="2" borderId="3" xfId="0" applyFont="1" applyFill="1" applyBorder="1" applyAlignment="1">
      <alignment horizontal="center"/>
    </xf>
    <xf numFmtId="0" fontId="1" fillId="2" borderId="5" xfId="0" applyFont="1" applyFill="1" applyBorder="1"/>
    <xf numFmtId="0" fontId="3" fillId="0" borderId="8" xfId="0" applyFont="1" applyBorder="1" applyAlignment="1">
      <alignment horizontal="center" vertical="center"/>
    </xf>
    <xf numFmtId="0" fontId="3" fillId="0" borderId="8" xfId="0" applyFont="1" applyFill="1" applyBorder="1" applyAlignment="1">
      <alignment horizontal="center" vertical="center"/>
    </xf>
    <xf numFmtId="0" fontId="1" fillId="2" borderId="5" xfId="0" applyFont="1" applyFill="1" applyBorder="1" applyAlignment="1">
      <alignment horizontal="center"/>
    </xf>
    <xf numFmtId="0" fontId="8" fillId="0" borderId="7" xfId="0" applyFont="1" applyFill="1" applyBorder="1" applyAlignment="1" applyProtection="1">
      <alignment horizontal="center" vertical="center" wrapText="1"/>
      <protection locked="0"/>
    </xf>
    <xf numFmtId="0" fontId="8" fillId="0" borderId="1" xfId="0" applyFont="1" applyFill="1" applyBorder="1" applyAlignment="1" applyProtection="1">
      <alignment horizontal="center" vertical="center" wrapText="1"/>
      <protection locked="0"/>
    </xf>
    <xf numFmtId="0" fontId="8" fillId="0" borderId="24" xfId="0" applyFont="1" applyFill="1" applyBorder="1" applyAlignment="1" applyProtection="1">
      <alignment horizontal="center" vertical="center" wrapText="1"/>
      <protection locked="0"/>
    </xf>
    <xf numFmtId="0" fontId="8" fillId="0" borderId="24" xfId="0" applyFont="1" applyFill="1" applyBorder="1" applyAlignment="1" applyProtection="1">
      <alignment horizontal="center" vertical="top" wrapText="1"/>
      <protection locked="0"/>
    </xf>
    <xf numFmtId="14" fontId="8" fillId="0" borderId="24" xfId="0" applyNumberFormat="1" applyFont="1" applyFill="1" applyBorder="1" applyAlignment="1" applyProtection="1">
      <alignment horizontal="center" vertical="center" wrapText="1"/>
      <protection locked="0"/>
    </xf>
    <xf numFmtId="0" fontId="8" fillId="4" borderId="7" xfId="0" applyFont="1" applyFill="1" applyBorder="1" applyAlignment="1" applyProtection="1">
      <alignment horizontal="center" vertical="center" wrapText="1"/>
      <protection locked="0"/>
    </xf>
    <xf numFmtId="0" fontId="0" fillId="0" borderId="7" xfId="0" applyBorder="1" applyAlignment="1">
      <alignment horizontal="center" vertical="center"/>
    </xf>
    <xf numFmtId="0" fontId="0" fillId="0" borderId="7" xfId="0" applyBorder="1" applyAlignment="1">
      <alignment horizontal="center" vertical="center" wrapText="1"/>
    </xf>
    <xf numFmtId="0" fontId="0" fillId="0" borderId="7" xfId="0" applyFill="1" applyBorder="1" applyAlignment="1">
      <alignment horizontal="center" vertical="center"/>
    </xf>
    <xf numFmtId="0" fontId="0" fillId="0" borderId="28" xfId="0" applyBorder="1"/>
    <xf numFmtId="0" fontId="11" fillId="0" borderId="28" xfId="0" applyFont="1" applyBorder="1" applyAlignment="1">
      <alignment horizontal="center"/>
    </xf>
    <xf numFmtId="0" fontId="11" fillId="0" borderId="29" xfId="0" applyFont="1" applyBorder="1" applyAlignment="1"/>
    <xf numFmtId="0" fontId="11" fillId="0" borderId="30" xfId="0" applyFont="1" applyBorder="1" applyAlignment="1"/>
    <xf numFmtId="0" fontId="11" fillId="0" borderId="31" xfId="0" applyFont="1" applyBorder="1" applyAlignment="1"/>
    <xf numFmtId="0" fontId="0" fillId="0" borderId="32" xfId="0" applyBorder="1" applyAlignment="1">
      <alignment horizontal="center" vertical="center"/>
    </xf>
    <xf numFmtId="0" fontId="0" fillId="0" borderId="33" xfId="0" applyBorder="1" applyAlignment="1">
      <alignment wrapText="1"/>
    </xf>
    <xf numFmtId="0" fontId="0" fillId="0" borderId="34" xfId="0" applyBorder="1" applyAlignment="1">
      <alignment horizontal="center" wrapText="1"/>
    </xf>
    <xf numFmtId="0" fontId="0" fillId="0" borderId="32" xfId="0" applyFill="1" applyBorder="1" applyAlignment="1">
      <alignment horizontal="center" vertical="center"/>
    </xf>
    <xf numFmtId="0" fontId="0" fillId="0" borderId="33" xfId="0" applyBorder="1" applyAlignment="1">
      <alignment horizontal="left" vertical="center" wrapText="1"/>
    </xf>
    <xf numFmtId="0" fontId="0" fillId="0" borderId="33" xfId="0" applyBorder="1" applyAlignment="1">
      <alignment horizontal="center" wrapText="1"/>
    </xf>
    <xf numFmtId="0" fontId="1" fillId="0" borderId="0" xfId="0" applyFont="1" applyBorder="1" applyAlignment="1">
      <alignment horizontal="center"/>
    </xf>
    <xf numFmtId="9" fontId="0" fillId="0" borderId="0" xfId="0" applyNumberFormat="1"/>
    <xf numFmtId="9" fontId="0" fillId="0" borderId="28" xfId="0" applyNumberFormat="1" applyBorder="1" applyAlignment="1">
      <alignment horizontal="center"/>
    </xf>
    <xf numFmtId="9" fontId="13" fillId="0" borderId="28" xfId="0" applyNumberFormat="1" applyFont="1" applyBorder="1" applyAlignment="1">
      <alignment horizontal="center" vertical="center"/>
    </xf>
    <xf numFmtId="0" fontId="1" fillId="5" borderId="28" xfId="0" applyFont="1" applyFill="1" applyBorder="1" applyAlignment="1">
      <alignment horizontal="center"/>
    </xf>
    <xf numFmtId="9" fontId="0" fillId="0" borderId="7" xfId="0" applyNumberFormat="1" applyBorder="1" applyAlignment="1">
      <alignment horizontal="center" vertical="center"/>
    </xf>
    <xf numFmtId="9" fontId="0" fillId="0" borderId="28" xfId="1" applyFont="1" applyBorder="1" applyAlignment="1">
      <alignment horizontal="center"/>
    </xf>
    <xf numFmtId="0" fontId="0" fillId="0" borderId="33" xfId="0" applyFill="1" applyBorder="1" applyAlignment="1">
      <alignment horizontal="center" vertical="center"/>
    </xf>
    <xf numFmtId="0" fontId="0" fillId="0" borderId="34" xfId="0" applyBorder="1" applyAlignment="1">
      <alignment horizontal="center" vertical="center" wrapText="1"/>
    </xf>
    <xf numFmtId="9" fontId="0" fillId="0" borderId="35" xfId="0" applyNumberFormat="1" applyBorder="1"/>
    <xf numFmtId="0" fontId="0" fillId="0" borderId="34" xfId="0" applyBorder="1" applyAlignment="1">
      <alignment horizontal="center" vertical="center"/>
    </xf>
    <xf numFmtId="0" fontId="0" fillId="0" borderId="33" xfId="0" applyBorder="1" applyAlignment="1">
      <alignment horizontal="center" vertical="center"/>
    </xf>
    <xf numFmtId="0" fontId="0" fillId="0" borderId="33" xfId="0" applyFill="1" applyBorder="1" applyAlignment="1">
      <alignment wrapText="1"/>
    </xf>
    <xf numFmtId="0" fontId="0" fillId="0" borderId="34" xfId="0" applyBorder="1" applyAlignment="1">
      <alignment wrapText="1"/>
    </xf>
    <xf numFmtId="0" fontId="0" fillId="0" borderId="33" xfId="0" applyFill="1" applyBorder="1" applyAlignment="1">
      <alignment vertical="center" wrapText="1"/>
    </xf>
    <xf numFmtId="0" fontId="11" fillId="0" borderId="0" xfId="0" applyFont="1" applyBorder="1" applyAlignment="1"/>
    <xf numFmtId="9" fontId="0" fillId="0" borderId="0" xfId="0" applyNumberFormat="1" applyBorder="1"/>
    <xf numFmtId="9" fontId="13" fillId="0" borderId="28" xfId="0" applyNumberFormat="1" applyFont="1" applyBorder="1" applyAlignment="1">
      <alignment horizontal="center"/>
    </xf>
    <xf numFmtId="9" fontId="13" fillId="0" borderId="31" xfId="0" applyNumberFormat="1" applyFont="1" applyBorder="1" applyAlignment="1">
      <alignment horizontal="center" vertical="center"/>
    </xf>
    <xf numFmtId="0" fontId="11" fillId="0" borderId="28" xfId="0" applyFont="1" applyFill="1" applyBorder="1" applyAlignment="1">
      <alignment horizontal="center" vertical="center" wrapText="1"/>
    </xf>
    <xf numFmtId="0" fontId="0" fillId="0" borderId="7" xfId="0" applyBorder="1" applyAlignment="1">
      <alignment horizontal="left" wrapText="1"/>
    </xf>
    <xf numFmtId="9" fontId="0" fillId="0" borderId="35" xfId="0" applyNumberFormat="1" applyBorder="1" applyAlignment="1">
      <alignment horizontal="center" vertical="center"/>
    </xf>
    <xf numFmtId="9" fontId="10" fillId="0" borderId="28" xfId="0" applyNumberFormat="1" applyFont="1" applyBorder="1" applyAlignment="1">
      <alignment horizontal="center" vertical="center"/>
    </xf>
    <xf numFmtId="0" fontId="16" fillId="0" borderId="7" xfId="0" applyFont="1" applyFill="1" applyBorder="1" applyAlignment="1" applyProtection="1">
      <alignment horizontal="justify" vertical="center" wrapText="1"/>
      <protection locked="0"/>
    </xf>
    <xf numFmtId="0" fontId="7" fillId="2" borderId="37" xfId="0" applyFont="1" applyFill="1" applyBorder="1" applyAlignment="1" applyProtection="1">
      <alignment horizontal="center" vertical="center" wrapText="1"/>
    </xf>
    <xf numFmtId="0" fontId="7" fillId="2" borderId="35" xfId="0" applyFont="1" applyFill="1" applyBorder="1" applyAlignment="1" applyProtection="1">
      <alignment horizontal="center" vertical="center" wrapText="1"/>
    </xf>
    <xf numFmtId="0" fontId="8" fillId="0" borderId="38" xfId="0"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top" wrapText="1"/>
      <protection locked="0"/>
    </xf>
    <xf numFmtId="14" fontId="8" fillId="0" borderId="0" xfId="0" applyNumberFormat="1" applyFont="1" applyFill="1" applyBorder="1" applyAlignment="1" applyProtection="1">
      <alignment horizontal="center" vertical="center" wrapText="1"/>
      <protection locked="0"/>
    </xf>
    <xf numFmtId="14" fontId="17" fillId="0" borderId="7" xfId="0" applyNumberFormat="1" applyFont="1" applyFill="1" applyBorder="1" applyAlignment="1" applyProtection="1">
      <alignment horizontal="center" vertical="center" wrapText="1"/>
      <protection locked="0"/>
    </xf>
    <xf numFmtId="0" fontId="0" fillId="0" borderId="7" xfId="0" applyBorder="1" applyAlignment="1">
      <alignment horizontal="justify" wrapText="1"/>
    </xf>
    <xf numFmtId="0" fontId="0" fillId="0" borderId="7" xfId="0" applyBorder="1" applyAlignment="1">
      <alignment horizontal="justify" vertical="center" wrapText="1"/>
    </xf>
    <xf numFmtId="0" fontId="1" fillId="2" borderId="5" xfId="0" applyFont="1" applyFill="1" applyBorder="1" applyAlignment="1">
      <alignment horizontal="center" wrapText="1"/>
    </xf>
    <xf numFmtId="9" fontId="0" fillId="0" borderId="12" xfId="0" applyNumberFormat="1" applyBorder="1" applyAlignment="1">
      <alignment horizontal="center" vertical="center"/>
    </xf>
    <xf numFmtId="9" fontId="0" fillId="0" borderId="14" xfId="0" applyNumberFormat="1" applyBorder="1" applyAlignment="1">
      <alignment horizontal="center" vertical="center"/>
    </xf>
    <xf numFmtId="9" fontId="0" fillId="0" borderId="0" xfId="1" applyFont="1" applyBorder="1" applyAlignment="1">
      <alignment vertical="center"/>
    </xf>
    <xf numFmtId="9" fontId="0" fillId="0" borderId="0" xfId="0" applyNumberFormat="1" applyAlignment="1">
      <alignment vertical="center"/>
    </xf>
    <xf numFmtId="0" fontId="0" fillId="0" borderId="0" xfId="0" applyAlignment="1">
      <alignment vertical="center"/>
    </xf>
    <xf numFmtId="9" fontId="5" fillId="0" borderId="13" xfId="1" applyFont="1" applyBorder="1" applyAlignment="1">
      <alignment horizontal="center" vertical="center"/>
    </xf>
    <xf numFmtId="9" fontId="5" fillId="0" borderId="7" xfId="0" applyNumberFormat="1" applyFont="1" applyBorder="1" applyAlignment="1">
      <alignment horizontal="center" vertical="center"/>
    </xf>
    <xf numFmtId="9" fontId="5" fillId="0" borderId="13" xfId="0" applyNumberFormat="1" applyFont="1" applyBorder="1" applyAlignment="1">
      <alignment horizontal="center" vertical="center"/>
    </xf>
    <xf numFmtId="9" fontId="5" fillId="0" borderId="28" xfId="0" applyNumberFormat="1" applyFont="1" applyBorder="1" applyAlignment="1">
      <alignment horizontal="center" vertical="center"/>
    </xf>
    <xf numFmtId="0" fontId="0" fillId="0" borderId="0" xfId="0" applyAlignment="1">
      <alignment horizontal="center" vertical="center"/>
    </xf>
    <xf numFmtId="0" fontId="5" fillId="6" borderId="7" xfId="0" applyFont="1" applyFill="1" applyBorder="1" applyAlignment="1">
      <alignment horizontal="center" vertical="center" textRotation="90"/>
    </xf>
    <xf numFmtId="0" fontId="5" fillId="6" borderId="7" xfId="0" applyFont="1" applyFill="1" applyBorder="1" applyAlignment="1">
      <alignment horizontal="center" vertical="center" textRotation="90" wrapText="1"/>
    </xf>
    <xf numFmtId="0" fontId="5" fillId="12" borderId="7" xfId="0" applyFont="1" applyFill="1" applyBorder="1" applyAlignment="1">
      <alignment horizontal="center" vertical="center" textRotation="90"/>
    </xf>
    <xf numFmtId="0" fontId="5" fillId="12" borderId="7" xfId="0" applyFont="1" applyFill="1" applyBorder="1" applyAlignment="1">
      <alignment horizontal="center" vertical="center" textRotation="90" wrapText="1"/>
    </xf>
    <xf numFmtId="0" fontId="5" fillId="13" borderId="7" xfId="0" applyFont="1" applyFill="1" applyBorder="1" applyAlignment="1">
      <alignment horizontal="center" vertical="center" textRotation="90" wrapText="1"/>
    </xf>
    <xf numFmtId="0" fontId="5" fillId="13" borderId="7" xfId="0" applyFont="1" applyFill="1" applyBorder="1" applyAlignment="1">
      <alignment horizontal="center" vertical="center" textRotation="90"/>
    </xf>
    <xf numFmtId="0" fontId="16" fillId="0" borderId="7" xfId="0" applyFont="1" applyBorder="1" applyAlignment="1">
      <alignment horizontal="center" vertical="center" textRotation="90" wrapText="1"/>
    </xf>
    <xf numFmtId="0" fontId="16" fillId="0" borderId="7" xfId="0" applyFont="1" applyBorder="1" applyAlignment="1">
      <alignment horizontal="justify" vertical="center" wrapText="1"/>
    </xf>
    <xf numFmtId="0" fontId="16" fillId="0" borderId="7" xfId="0" applyFont="1" applyBorder="1" applyAlignment="1">
      <alignment horizontal="center" vertical="center" wrapText="1"/>
    </xf>
    <xf numFmtId="0" fontId="19" fillId="0" borderId="7" xfId="0" applyFont="1" applyBorder="1" applyAlignment="1">
      <alignment horizontal="justify" vertical="center" wrapText="1"/>
    </xf>
    <xf numFmtId="9" fontId="10" fillId="0" borderId="7" xfId="0" applyNumberFormat="1" applyFont="1" applyBorder="1" applyAlignment="1">
      <alignment horizontal="center" vertical="center"/>
    </xf>
    <xf numFmtId="0" fontId="20" fillId="0" borderId="0" xfId="0" applyFont="1" applyFill="1" applyBorder="1" applyAlignment="1">
      <alignment horizontal="left" vertical="center"/>
    </xf>
    <xf numFmtId="0" fontId="16" fillId="0" borderId="39" xfId="0" applyFont="1" applyFill="1" applyBorder="1" applyAlignment="1">
      <alignment horizontal="center" vertical="center" textRotation="90" wrapText="1"/>
    </xf>
    <xf numFmtId="0" fontId="5" fillId="0" borderId="0" xfId="0" applyFont="1"/>
    <xf numFmtId="0" fontId="0" fillId="0" borderId="33" xfId="0" applyBorder="1" applyAlignment="1">
      <alignment horizontal="justify" vertical="center" wrapText="1"/>
    </xf>
    <xf numFmtId="0" fontId="8" fillId="0" borderId="0" xfId="0" applyFont="1" applyFill="1"/>
    <xf numFmtId="0" fontId="8" fillId="0" borderId="28" xfId="0" applyFont="1" applyFill="1" applyBorder="1"/>
    <xf numFmtId="0" fontId="25" fillId="16" borderId="28" xfId="0" applyFont="1" applyFill="1" applyBorder="1" applyAlignment="1">
      <alignment horizontal="left" vertical="center" wrapText="1" indent="1" readingOrder="1"/>
    </xf>
    <xf numFmtId="0" fontId="26" fillId="16" borderId="28" xfId="0" applyFont="1" applyFill="1" applyBorder="1" applyAlignment="1">
      <alignment horizontal="justify" vertical="center" wrapText="1" readingOrder="1"/>
    </xf>
    <xf numFmtId="0" fontId="25" fillId="0" borderId="28" xfId="0" applyFont="1" applyFill="1" applyBorder="1" applyAlignment="1">
      <alignment horizontal="left" vertical="center" wrapText="1" indent="1" readingOrder="1"/>
    </xf>
    <xf numFmtId="0" fontId="26" fillId="0" borderId="28" xfId="0" applyFont="1" applyFill="1" applyBorder="1" applyAlignment="1">
      <alignment horizontal="justify" vertical="center" wrapText="1" readingOrder="1"/>
    </xf>
    <xf numFmtId="0" fontId="0" fillId="0" borderId="28" xfId="0" applyBorder="1" applyAlignment="1">
      <alignment horizontal="center" vertical="center"/>
    </xf>
    <xf numFmtId="0" fontId="0" fillId="0" borderId="28" xfId="0" applyBorder="1" applyAlignment="1">
      <alignment horizontal="justify" vertical="center" wrapText="1"/>
    </xf>
    <xf numFmtId="0" fontId="0" fillId="14" borderId="28" xfId="0" applyFill="1" applyBorder="1" applyAlignment="1">
      <alignment horizontal="justify" vertical="center" wrapText="1"/>
    </xf>
    <xf numFmtId="0" fontId="0" fillId="17" borderId="28" xfId="0" applyFill="1" applyBorder="1" applyAlignment="1">
      <alignment horizontal="center" vertical="center"/>
    </xf>
    <xf numFmtId="0" fontId="0" fillId="17" borderId="28" xfId="0" applyFill="1" applyBorder="1" applyAlignment="1">
      <alignment horizontal="justify" vertical="center" wrapText="1"/>
    </xf>
    <xf numFmtId="0" fontId="23" fillId="15" borderId="29" xfId="0" applyFont="1" applyFill="1" applyBorder="1" applyAlignment="1">
      <alignment horizontal="center" vertical="center" wrapText="1"/>
    </xf>
    <xf numFmtId="0" fontId="23" fillId="15" borderId="31" xfId="0" applyFont="1" applyFill="1" applyBorder="1" applyAlignment="1">
      <alignment horizontal="center" vertical="center"/>
    </xf>
    <xf numFmtId="0" fontId="24" fillId="14" borderId="28" xfId="0" applyFont="1" applyFill="1" applyBorder="1" applyAlignment="1">
      <alignment horizontal="center" vertical="center" wrapText="1" readingOrder="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 fillId="0" borderId="15" xfId="0" applyFont="1" applyBorder="1" applyAlignment="1">
      <alignment horizontal="center"/>
    </xf>
    <xf numFmtId="0" fontId="3" fillId="0" borderId="17" xfId="0" applyFont="1" applyBorder="1" applyAlignment="1">
      <alignment horizontal="center"/>
    </xf>
    <xf numFmtId="0" fontId="3" fillId="0" borderId="18" xfId="0" applyFon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0" fontId="1" fillId="0" borderId="19" xfId="0" applyFont="1" applyBorder="1" applyAlignment="1">
      <alignment horizontal="center"/>
    </xf>
    <xf numFmtId="0" fontId="1" fillId="0" borderId="21" xfId="0" applyFont="1" applyBorder="1" applyAlignment="1">
      <alignment horizontal="center"/>
    </xf>
    <xf numFmtId="0" fontId="1" fillId="0" borderId="20" xfId="0" applyFont="1" applyBorder="1" applyAlignment="1">
      <alignment horizont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1" fillId="2" borderId="3" xfId="0" applyFont="1" applyFill="1" applyBorder="1" applyAlignment="1">
      <alignment horizontal="center" vertical="center"/>
    </xf>
    <xf numFmtId="0" fontId="1" fillId="2" borderId="5" xfId="0" applyFont="1" applyFill="1" applyBorder="1" applyAlignment="1">
      <alignment horizontal="center" vertical="center"/>
    </xf>
    <xf numFmtId="0" fontId="11" fillId="0" borderId="28" xfId="0" applyFont="1" applyBorder="1" applyAlignment="1">
      <alignment horizontal="center"/>
    </xf>
    <xf numFmtId="0" fontId="9" fillId="0" borderId="22" xfId="0" applyFont="1" applyFill="1" applyBorder="1" applyAlignment="1" applyProtection="1">
      <alignment horizontal="center" vertical="center" wrapText="1"/>
      <protection locked="0"/>
    </xf>
    <xf numFmtId="0" fontId="9" fillId="0" borderId="23" xfId="0" applyFont="1" applyFill="1" applyBorder="1" applyAlignment="1" applyProtection="1">
      <alignment horizontal="center" vertical="center" wrapText="1"/>
      <protection locked="0"/>
    </xf>
    <xf numFmtId="0" fontId="9" fillId="0" borderId="40" xfId="0" applyFont="1" applyFill="1" applyBorder="1" applyAlignment="1" applyProtection="1">
      <alignment horizontal="center" vertical="center" wrapText="1"/>
      <protection locked="0"/>
    </xf>
    <xf numFmtId="0" fontId="3" fillId="2" borderId="27" xfId="0" applyFont="1" applyFill="1" applyBorder="1" applyAlignment="1">
      <alignment horizontal="center"/>
    </xf>
    <xf numFmtId="0" fontId="1" fillId="2" borderId="7" xfId="0" applyFont="1" applyFill="1" applyBorder="1" applyAlignment="1">
      <alignment horizontal="center" vertical="center" wrapText="1"/>
    </xf>
    <xf numFmtId="0" fontId="6" fillId="2" borderId="16" xfId="0" applyFont="1" applyFill="1" applyBorder="1" applyAlignment="1" applyProtection="1">
      <alignment horizontal="center" vertical="top" wrapText="1"/>
    </xf>
    <xf numFmtId="0" fontId="6" fillId="2" borderId="25" xfId="0" applyFont="1" applyFill="1" applyBorder="1" applyAlignment="1" applyProtection="1">
      <alignment horizontal="center" vertical="top" wrapText="1"/>
    </xf>
    <xf numFmtId="0" fontId="6" fillId="2" borderId="26" xfId="0" applyFont="1" applyFill="1" applyBorder="1" applyAlignment="1" applyProtection="1">
      <alignment horizontal="center" vertical="top" wrapText="1"/>
    </xf>
    <xf numFmtId="0" fontId="7" fillId="2" borderId="7" xfId="0" applyFont="1" applyFill="1" applyBorder="1" applyAlignment="1" applyProtection="1">
      <alignment horizontal="center" vertical="center" wrapText="1"/>
    </xf>
    <xf numFmtId="0" fontId="7" fillId="2" borderId="37" xfId="0" applyFont="1" applyFill="1" applyBorder="1" applyAlignment="1" applyProtection="1">
      <alignment horizontal="center" vertical="center" wrapText="1"/>
    </xf>
    <xf numFmtId="0" fontId="7" fillId="2" borderId="16" xfId="0" applyFont="1" applyFill="1" applyBorder="1" applyAlignment="1" applyProtection="1">
      <alignment horizontal="center" vertic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1" fillId="2" borderId="5" xfId="0" applyFont="1" applyFill="1" applyBorder="1" applyAlignment="1">
      <alignment horizontal="center" vertical="center" wrapText="1"/>
    </xf>
    <xf numFmtId="0" fontId="16" fillId="0" borderId="37" xfId="0" applyFont="1" applyBorder="1" applyAlignment="1">
      <alignment horizontal="justify" vertical="center" wrapText="1"/>
    </xf>
    <xf numFmtId="0" fontId="16" fillId="0" borderId="36" xfId="0" applyFont="1" applyBorder="1" applyAlignment="1">
      <alignment horizontal="justify" vertical="center" wrapText="1"/>
    </xf>
    <xf numFmtId="0" fontId="5" fillId="6" borderId="7" xfId="0" applyFont="1" applyFill="1" applyBorder="1" applyAlignment="1">
      <alignment horizontal="center" vertical="center"/>
    </xf>
    <xf numFmtId="0" fontId="5" fillId="11" borderId="7" xfId="0" applyFont="1" applyFill="1" applyBorder="1" applyAlignment="1">
      <alignment horizontal="center" vertical="center" textRotation="90"/>
    </xf>
    <xf numFmtId="0" fontId="5" fillId="12" borderId="7" xfId="0" applyFont="1" applyFill="1" applyBorder="1" applyAlignment="1">
      <alignment horizontal="center" vertical="center"/>
    </xf>
    <xf numFmtId="0" fontId="5" fillId="8" borderId="7" xfId="0" applyFont="1" applyFill="1" applyBorder="1" applyAlignment="1">
      <alignment horizontal="center" vertical="center" textRotation="90"/>
    </xf>
    <xf numFmtId="0" fontId="12" fillId="7" borderId="16" xfId="0" applyFont="1" applyFill="1" applyBorder="1" applyAlignment="1">
      <alignment horizontal="center" vertical="center" wrapText="1"/>
    </xf>
    <xf numFmtId="0" fontId="12" fillId="7" borderId="25" xfId="0" applyFont="1" applyFill="1" applyBorder="1" applyAlignment="1">
      <alignment horizontal="center" vertical="center"/>
    </xf>
    <xf numFmtId="0" fontId="12" fillId="7" borderId="26" xfId="0" applyFont="1" applyFill="1" applyBorder="1" applyAlignment="1">
      <alignment horizontal="center" vertical="center"/>
    </xf>
    <xf numFmtId="0" fontId="5" fillId="7" borderId="7" xfId="0" applyFont="1" applyFill="1" applyBorder="1" applyAlignment="1">
      <alignment horizontal="left"/>
    </xf>
    <xf numFmtId="0" fontId="5" fillId="8" borderId="7" xfId="0" applyFont="1" applyFill="1" applyBorder="1" applyAlignment="1">
      <alignment horizontal="center"/>
    </xf>
    <xf numFmtId="0" fontId="5" fillId="9" borderId="7" xfId="0" applyFont="1" applyFill="1" applyBorder="1" applyAlignment="1">
      <alignment horizontal="center"/>
    </xf>
    <xf numFmtId="0" fontId="5" fillId="10" borderId="7" xfId="0" applyFont="1" applyFill="1" applyBorder="1" applyAlignment="1">
      <alignment horizontal="center"/>
    </xf>
    <xf numFmtId="0" fontId="13" fillId="6" borderId="7" xfId="0" applyFont="1" applyFill="1" applyBorder="1" applyAlignment="1">
      <alignment horizontal="center" vertical="center"/>
    </xf>
    <xf numFmtId="0" fontId="10" fillId="0" borderId="28" xfId="0" applyFont="1" applyBorder="1" applyAlignment="1">
      <alignment horizontal="center"/>
    </xf>
    <xf numFmtId="0" fontId="5" fillId="9" borderId="7" xfId="0" applyFont="1" applyFill="1" applyBorder="1" applyAlignment="1">
      <alignment horizontal="center" vertical="center"/>
    </xf>
    <xf numFmtId="0" fontId="5" fillId="10" borderId="7" xfId="0" applyFont="1" applyFill="1" applyBorder="1" applyAlignment="1">
      <alignment horizontal="center" vertical="center" textRotation="90"/>
    </xf>
    <xf numFmtId="0" fontId="5" fillId="13" borderId="7" xfId="0" applyFont="1" applyFill="1" applyBorder="1" applyAlignment="1">
      <alignment horizontal="center" vertical="center"/>
    </xf>
    <xf numFmtId="0" fontId="1" fillId="5" borderId="29" xfId="0" applyFont="1" applyFill="1" applyBorder="1" applyAlignment="1">
      <alignment horizontal="center"/>
    </xf>
    <xf numFmtId="0" fontId="1" fillId="5" borderId="31" xfId="0" applyFont="1" applyFill="1" applyBorder="1" applyAlignment="1">
      <alignment horizontal="center"/>
    </xf>
    <xf numFmtId="0" fontId="5" fillId="2" borderId="28" xfId="0" applyFont="1" applyFill="1" applyBorder="1" applyAlignment="1">
      <alignment horizontal="center" vertical="center"/>
    </xf>
    <xf numFmtId="0" fontId="22" fillId="14" borderId="28" xfId="0" applyFont="1" applyFill="1" applyBorder="1" applyAlignment="1">
      <alignment horizontal="center" vertical="center" wrapText="1"/>
    </xf>
    <xf numFmtId="0" fontId="0" fillId="14" borderId="28" xfId="0" applyFill="1" applyBorder="1" applyAlignment="1">
      <alignment horizontal="center" vertical="center" wrapText="1"/>
    </xf>
    <xf numFmtId="0" fontId="0" fillId="14" borderId="28" xfId="0" applyFill="1" applyBorder="1" applyAlignment="1">
      <alignment horizontal="left" vertical="center" wrapText="1"/>
    </xf>
    <xf numFmtId="0" fontId="1" fillId="2" borderId="28" xfId="0" applyFont="1" applyFill="1" applyBorder="1" applyAlignment="1">
      <alignment horizontal="center" vertical="center"/>
    </xf>
  </cellXfs>
  <cellStyles count="3">
    <cellStyle name="Normal" xfId="0" builtinId="0"/>
    <cellStyle name="Normal 2" xfId="2"/>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6"/>
    </mc:Choice>
    <mc:Fallback>
      <c:style val="16"/>
    </mc:Fallback>
  </mc:AlternateContent>
  <c:chart>
    <c:title>
      <c:tx>
        <c:rich>
          <a:bodyPr/>
          <a:lstStyle/>
          <a:p>
            <a:pPr>
              <a:defRPr/>
            </a:pPr>
            <a:r>
              <a:rPr lang="es-CO"/>
              <a:t>TERCER SEGUIMIENTO PLAN ANTICORRUPCIÓN Y ATENCIÓN AL CIUDADANO VIGENCIA 2018</a:t>
            </a:r>
          </a:p>
        </c:rich>
      </c:tx>
      <c:layout/>
      <c:overlay val="0"/>
    </c:title>
    <c:autoTitleDeleted val="0"/>
    <c:view3D>
      <c:rotX val="15"/>
      <c:rotY val="20"/>
      <c:rAngAx val="1"/>
    </c:view3D>
    <c:floor>
      <c:thickness val="0"/>
    </c:floor>
    <c:sideWall>
      <c:thickness val="0"/>
    </c:sideWall>
    <c:backWall>
      <c:thickness val="0"/>
    </c:backWall>
    <c:plotArea>
      <c:layout/>
      <c:bar3DChart>
        <c:barDir val="col"/>
        <c:grouping val="clustered"/>
        <c:varyColors val="0"/>
        <c:ser>
          <c:idx val="0"/>
          <c:order val="0"/>
          <c:invertIfNegative val="0"/>
          <c:dPt>
            <c:idx val="7"/>
            <c:invertIfNegative val="0"/>
            <c:bubble3D val="0"/>
            <c:spPr>
              <a:solidFill>
                <a:srgbClr val="4F81BD"/>
              </a:solidFill>
            </c:spPr>
          </c:dPt>
          <c:dLbls>
            <c:dLbl>
              <c:idx val="0"/>
              <c:layout>
                <c:manualLayout>
                  <c:x val="3.8788914392967745E-3"/>
                  <c:y val="-2.466344112875443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
              <c:layout>
                <c:manualLayout>
                  <c:x val="7.757782878593549E-3"/>
                  <c:y val="-2.466344112875443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2"/>
              <c:layout>
                <c:manualLayout>
                  <c:x val="7.7577828785935958E-3"/>
                  <c:y val="-3.2062473467380781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3"/>
              <c:layout>
                <c:manualLayout>
                  <c:x val="7.757782878593549E-3"/>
                  <c:y val="-2.7129785241629831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4"/>
              <c:layout>
                <c:manualLayout>
                  <c:x val="1.2929638130989246E-2"/>
                  <c:y val="-2.9596129354505299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5"/>
              <c:layout>
                <c:manualLayout>
                  <c:x val="6.4648190654946315E-3"/>
                  <c:y val="-2.466344112875443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6"/>
              <c:layout>
                <c:manualLayout>
                  <c:x val="6.4648190654946315E-3"/>
                  <c:y val="-3.4528817580256221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7"/>
              <c:layout>
                <c:manualLayout>
                  <c:x val="6.4648190654946315E-3"/>
                  <c:y val="-2.4663441128754432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'CONSOLIDADO PLAN ANTICORRUPCION'!$B$3:$B$10</c:f>
              <c:strCache>
                <c:ptCount val="8"/>
                <c:pt idx="0">
                  <c:v>GESTIÓN DE RIESGO DE CORRUPCIÓN - MAPA DE RIESGOS DE CORRUPCIÓN</c:v>
                </c:pt>
                <c:pt idx="1">
                  <c:v>RACIONALIZACIÓN DE TRAMITES</c:v>
                </c:pt>
                <c:pt idx="2">
                  <c:v>RENDICIÓN DE CUENTAS</c:v>
                </c:pt>
                <c:pt idx="3">
                  <c:v>MECANISMOS PARA MEJORAR LA ATENCIÓN AL CIUDADANO</c:v>
                </c:pt>
                <c:pt idx="4">
                  <c:v>MECANISMOS PARA MEJORAR LA ATENCIÓN AL CIUDADANO</c:v>
                </c:pt>
                <c:pt idx="5">
                  <c:v>INICIATIVAS ADICIONALES (CODIGO DE ETICA)</c:v>
                </c:pt>
                <c:pt idx="6">
                  <c:v>AVANCE MAPA DE RIESGOS</c:v>
                </c:pt>
                <c:pt idx="7">
                  <c:v>AVANCE GENERAL PLAN ANTICORRUPCIÓN Y ATENCIÓN AL CIUDADANO</c:v>
                </c:pt>
              </c:strCache>
            </c:strRef>
          </c:cat>
          <c:val>
            <c:numRef>
              <c:f>'CONSOLIDADO PLAN ANTICORRUPCION'!$C$3:$C$10</c:f>
              <c:numCache>
                <c:formatCode>0%</c:formatCode>
                <c:ptCount val="8"/>
                <c:pt idx="0">
                  <c:v>1</c:v>
                </c:pt>
                <c:pt idx="1">
                  <c:v>1</c:v>
                </c:pt>
                <c:pt idx="2">
                  <c:v>1</c:v>
                </c:pt>
                <c:pt idx="3">
                  <c:v>0.90666666666666662</c:v>
                </c:pt>
                <c:pt idx="4">
                  <c:v>0.92666666666666653</c:v>
                </c:pt>
                <c:pt idx="5">
                  <c:v>1</c:v>
                </c:pt>
                <c:pt idx="6">
                  <c:v>0.9</c:v>
                </c:pt>
                <c:pt idx="7">
                  <c:v>0.96190476190476193</c:v>
                </c:pt>
              </c:numCache>
            </c:numRef>
          </c:val>
        </c:ser>
        <c:dLbls>
          <c:showLegendKey val="0"/>
          <c:showVal val="0"/>
          <c:showCatName val="0"/>
          <c:showSerName val="0"/>
          <c:showPercent val="0"/>
          <c:showBubbleSize val="0"/>
        </c:dLbls>
        <c:gapWidth val="150"/>
        <c:shape val="box"/>
        <c:axId val="-1307290000"/>
        <c:axId val="-1307291632"/>
        <c:axId val="0"/>
      </c:bar3DChart>
      <c:catAx>
        <c:axId val="-1307290000"/>
        <c:scaling>
          <c:orientation val="minMax"/>
        </c:scaling>
        <c:delete val="0"/>
        <c:axPos val="b"/>
        <c:numFmt formatCode="General" sourceLinked="0"/>
        <c:majorTickMark val="out"/>
        <c:minorTickMark val="none"/>
        <c:tickLblPos val="nextTo"/>
        <c:crossAx val="-1307291632"/>
        <c:crosses val="autoZero"/>
        <c:auto val="1"/>
        <c:lblAlgn val="ctr"/>
        <c:lblOffset val="100"/>
        <c:noMultiLvlLbl val="0"/>
      </c:catAx>
      <c:valAx>
        <c:axId val="-1307291632"/>
        <c:scaling>
          <c:orientation val="minMax"/>
        </c:scaling>
        <c:delete val="0"/>
        <c:axPos val="l"/>
        <c:majorGridlines/>
        <c:numFmt formatCode="0%" sourceLinked="1"/>
        <c:majorTickMark val="out"/>
        <c:minorTickMark val="none"/>
        <c:tickLblPos val="nextTo"/>
        <c:crossAx val="-1307290000"/>
        <c:crosses val="autoZero"/>
        <c:crossBetween val="between"/>
      </c:valAx>
    </c:plotArea>
    <c:plotVisOnly val="1"/>
    <c:dispBlanksAs val="gap"/>
    <c:showDLblsOverMax val="0"/>
  </c:chart>
  <c:spPr>
    <a:solidFill>
      <a:schemeClr val="bg1"/>
    </a:solidFill>
  </c:spPr>
  <c:printSettings>
    <c:headerFooter/>
    <c:pageMargins b="0.75000000000000167" l="0.70000000000000062" r="0.70000000000000062" t="0.75000000000000167"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28575</xdr:rowOff>
    </xdr:from>
    <xdr:to>
      <xdr:col>0</xdr:col>
      <xdr:colOff>762000</xdr:colOff>
      <xdr:row>0</xdr:row>
      <xdr:rowOff>790575</xdr:rowOff>
    </xdr:to>
    <xdr:pic>
      <xdr:nvPicPr>
        <xdr:cNvPr id="2" name="1 Imagen"/>
        <xdr:cNvPicPr/>
      </xdr:nvPicPr>
      <xdr:blipFill>
        <a:blip xmlns:r="http://schemas.openxmlformats.org/officeDocument/2006/relationships" r:embed="rId1" cstate="print"/>
        <a:srcRect/>
        <a:stretch>
          <a:fillRect/>
        </a:stretch>
      </xdr:blipFill>
      <xdr:spPr bwMode="auto">
        <a:xfrm>
          <a:off x="28575" y="28575"/>
          <a:ext cx="828675" cy="762000"/>
        </a:xfrm>
        <a:prstGeom prst="rect">
          <a:avLst/>
        </a:prstGeom>
        <a:solidFill>
          <a:srgbClr val="FFFFFF"/>
        </a:solidFill>
        <a:ln w="9525">
          <a:noFill/>
          <a:miter lim="800000"/>
          <a:headEnd/>
          <a:tailEnd/>
        </a:ln>
      </xdr:spPr>
    </xdr:pic>
    <xdr:clientData/>
  </xdr:twoCellAnchor>
  <xdr:twoCellAnchor editAs="oneCell">
    <xdr:from>
      <xdr:col>1</xdr:col>
      <xdr:colOff>3114675</xdr:colOff>
      <xdr:row>0</xdr:row>
      <xdr:rowOff>104775</xdr:rowOff>
    </xdr:from>
    <xdr:to>
      <xdr:col>1</xdr:col>
      <xdr:colOff>3118218</xdr:colOff>
      <xdr:row>0</xdr:row>
      <xdr:rowOff>700198</xdr:rowOff>
    </xdr:to>
    <xdr:pic>
      <xdr:nvPicPr>
        <xdr:cNvPr id="3" name="2 Imagen" descr="Descripción: Descripción: personeria_la_calera_01"/>
        <xdr:cNvPicPr/>
      </xdr:nvPicPr>
      <xdr:blipFill>
        <a:blip xmlns:r="http://schemas.openxmlformats.org/officeDocument/2006/relationships" r:embed="rId2" cstate="print"/>
        <a:srcRect/>
        <a:stretch>
          <a:fillRect/>
        </a:stretch>
      </xdr:blipFill>
      <xdr:spPr bwMode="auto">
        <a:xfrm>
          <a:off x="4972050" y="104775"/>
          <a:ext cx="1451343" cy="59542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9523</xdr:colOff>
      <xdr:row>0</xdr:row>
      <xdr:rowOff>195261</xdr:rowOff>
    </xdr:from>
    <xdr:to>
      <xdr:col>16</xdr:col>
      <xdr:colOff>687917</xdr:colOff>
      <xdr:row>24</xdr:row>
      <xdr:rowOff>148166</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ATRIZ%20RACIONALIZACION%20DE%20TRAMITE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ersoneria-pc/Downloads/Matriz%20de%20Riesgo%20Personer&#237;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ESTRATEGIAS DE RACIONALIZAC (2"/>
      <sheetName val="TABLA"/>
      <sheetName val="Tablas instituciones"/>
      <sheetName val="Hoja1"/>
    </sheetNames>
    <sheetDataSet>
      <sheetData sheetId="0" refreshError="1"/>
      <sheetData sheetId="1" refreshError="1"/>
      <sheetData sheetId="2" refreshError="1"/>
      <sheetData sheetId="3" refreshError="1"/>
      <sheetData sheetId="4">
        <row r="2">
          <cell r="G2" t="str">
            <v>Normativas</v>
          </cell>
        </row>
        <row r="3">
          <cell r="G3" t="str">
            <v>Administrativas</v>
          </cell>
        </row>
        <row r="4">
          <cell r="G4" t="str">
            <v>Tecnologicas</v>
          </cell>
        </row>
      </sheetData>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FINICIÒN DEL RIESGO"/>
      <sheetName val="IDENTIFICACIÓN DEL RIESGO"/>
      <sheetName val="PROBABILIDAD"/>
      <sheetName val="IMPACTO"/>
      <sheetName val="CLASIFICACIÓN"/>
      <sheetName val="CONTROLES DE RIESGO"/>
      <sheetName val="MAPA DE RIESGOS DE CORRUPCIÓN"/>
    </sheetNames>
    <sheetDataSet>
      <sheetData sheetId="0">
        <row r="3">
          <cell r="A3" t="str">
            <v xml:space="preserve">Los Servidores prefieren atender los intereses de amigos, privilegiando el interés particular sobre el general. </v>
          </cell>
          <cell r="G3">
            <v>1</v>
          </cell>
        </row>
        <row r="4">
          <cell r="A4" t="str">
            <v xml:space="preserve">Recibir dádivas ó ser inducido a una actuación indebida por parte de  implicados
</v>
          </cell>
          <cell r="G4">
            <v>2</v>
          </cell>
        </row>
        <row r="5">
          <cell r="A5" t="str">
            <v xml:space="preserve">Conflicto de intéres para favorecimiento disciplinario.
</v>
          </cell>
          <cell r="G5">
            <v>2</v>
          </cell>
        </row>
        <row r="6">
          <cell r="A6" t="str">
            <v xml:space="preserve">Desvio de recursos economicos de la Entidad 
</v>
          </cell>
          <cell r="G6">
            <v>2</v>
          </cell>
        </row>
        <row r="7">
          <cell r="A7" t="str">
            <v xml:space="preserve">Posible detrimento patrimonial por hurto de bienes de la Entidad </v>
          </cell>
          <cell r="G7">
            <v>2</v>
          </cell>
        </row>
        <row r="8">
          <cell r="A8" t="str">
            <v>Direccionar los pliegos de condiciones o cambiar la modalidad de contratación favoreciendo a un proponente.</v>
          </cell>
          <cell r="G8">
            <v>1</v>
          </cell>
        </row>
        <row r="9">
          <cell r="A9" t="str">
            <v>Manipulación de las bases de datos por personal ajeno para el
favorecimiento de terceros.</v>
          </cell>
          <cell r="G9">
            <v>2</v>
          </cell>
        </row>
        <row r="10">
          <cell r="A10" t="str">
            <v>Sustracción indebida de documentos</v>
          </cell>
          <cell r="G10">
            <v>3</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tabSelected="1" topLeftCell="A5" workbookViewId="0">
      <selection activeCell="A8" sqref="A8"/>
    </sheetView>
  </sheetViews>
  <sheetFormatPr baseColWidth="10" defaultRowHeight="15" x14ac:dyDescent="0.25"/>
  <cols>
    <col min="1" max="1" width="27.85546875" style="93" customWidth="1"/>
    <col min="2" max="2" width="69.140625" style="93" customWidth="1"/>
    <col min="3" max="16384" width="11.42578125" style="93"/>
  </cols>
  <sheetData>
    <row r="1" spans="1:2" ht="64.5" customHeight="1" thickTop="1" thickBot="1" x14ac:dyDescent="0.3">
      <c r="A1" s="104" t="s">
        <v>283</v>
      </c>
      <c r="B1" s="105"/>
    </row>
    <row r="2" spans="1:2" ht="5.25" customHeight="1" thickTop="1" thickBot="1" x14ac:dyDescent="0.3">
      <c r="A2" s="94"/>
      <c r="B2" s="94"/>
    </row>
    <row r="3" spans="1:2" ht="136.5" customHeight="1" thickTop="1" thickBot="1" x14ac:dyDescent="0.3">
      <c r="A3" s="106" t="s">
        <v>317</v>
      </c>
      <c r="B3" s="106"/>
    </row>
    <row r="4" spans="1:2" ht="161.25" customHeight="1" thickTop="1" thickBot="1" x14ac:dyDescent="0.3">
      <c r="A4" s="95" t="s">
        <v>284</v>
      </c>
      <c r="B4" s="96" t="s">
        <v>285</v>
      </c>
    </row>
    <row r="5" spans="1:2" ht="27" thickTop="1" thickBot="1" x14ac:dyDescent="0.3">
      <c r="A5" s="97" t="s">
        <v>286</v>
      </c>
      <c r="B5" s="98" t="s">
        <v>287</v>
      </c>
    </row>
    <row r="6" spans="1:2" ht="154.5" thickTop="1" thickBot="1" x14ac:dyDescent="0.3">
      <c r="A6" s="95" t="s">
        <v>288</v>
      </c>
      <c r="B6" s="96" t="s">
        <v>289</v>
      </c>
    </row>
    <row r="7" spans="1:2" ht="44.25" customHeight="1" thickTop="1" thickBot="1" x14ac:dyDescent="0.3">
      <c r="A7" s="97" t="s">
        <v>290</v>
      </c>
      <c r="B7" s="98" t="s">
        <v>291</v>
      </c>
    </row>
    <row r="8" spans="1:2" ht="90.75" thickTop="1" thickBot="1" x14ac:dyDescent="0.3">
      <c r="A8" s="95" t="s">
        <v>292</v>
      </c>
      <c r="B8" s="96" t="s">
        <v>293</v>
      </c>
    </row>
    <row r="9" spans="1:2" ht="52.5" thickTop="1" thickBot="1" x14ac:dyDescent="0.3">
      <c r="A9" s="97" t="s">
        <v>294</v>
      </c>
      <c r="B9" s="98" t="s">
        <v>295</v>
      </c>
    </row>
    <row r="10" spans="1:2" ht="141.75" thickTop="1" thickBot="1" x14ac:dyDescent="0.3">
      <c r="A10" s="95" t="s">
        <v>296</v>
      </c>
      <c r="B10" s="96" t="s">
        <v>297</v>
      </c>
    </row>
    <row r="11" spans="1:2" ht="15.75" thickTop="1" x14ac:dyDescent="0.25"/>
  </sheetData>
  <sheetProtection password="EC5B" sheet="1" objects="1" scenarios="1"/>
  <mergeCells count="2">
    <mergeCell ref="A1:B1"/>
    <mergeCell ref="A3:B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D41"/>
  <sheetViews>
    <sheetView topLeftCell="A21" workbookViewId="0">
      <selection activeCell="B43" sqref="B43"/>
    </sheetView>
  </sheetViews>
  <sheetFormatPr baseColWidth="10" defaultRowHeight="15" x14ac:dyDescent="0.25"/>
  <cols>
    <col min="1" max="1" width="6.140625" bestFit="1" customWidth="1"/>
    <col min="2" max="2" width="73.85546875" customWidth="1"/>
    <col min="3" max="3" width="25.5703125" customWidth="1"/>
    <col min="4" max="4" width="15.7109375" style="72" customWidth="1"/>
  </cols>
  <sheetData>
    <row r="1" spans="1:4" x14ac:dyDescent="0.25">
      <c r="A1" s="117" t="s">
        <v>4</v>
      </c>
      <c r="B1" s="9" t="s">
        <v>7</v>
      </c>
      <c r="C1" s="119" t="s">
        <v>23</v>
      </c>
      <c r="D1" s="107" t="s">
        <v>1</v>
      </c>
    </row>
    <row r="2" spans="1:4" ht="15.75" thickBot="1" x14ac:dyDescent="0.3">
      <c r="A2" s="118"/>
      <c r="B2" s="10" t="s">
        <v>0</v>
      </c>
      <c r="C2" s="120"/>
      <c r="D2" s="108"/>
    </row>
    <row r="3" spans="1:4" x14ac:dyDescent="0.25">
      <c r="A3" s="11" t="s">
        <v>2</v>
      </c>
      <c r="B3" s="109" t="s">
        <v>5</v>
      </c>
      <c r="C3" s="110"/>
      <c r="D3" s="111"/>
    </row>
    <row r="4" spans="1:4" ht="30" x14ac:dyDescent="0.25">
      <c r="A4" s="2">
        <v>1</v>
      </c>
      <c r="B4" s="6" t="s">
        <v>298</v>
      </c>
      <c r="C4" s="5" t="s">
        <v>24</v>
      </c>
      <c r="D4" s="68">
        <v>1</v>
      </c>
    </row>
    <row r="5" spans="1:4" ht="30" x14ac:dyDescent="0.25">
      <c r="A5" s="2">
        <v>2</v>
      </c>
      <c r="B5" s="6" t="s">
        <v>9</v>
      </c>
      <c r="C5" s="5" t="s">
        <v>25</v>
      </c>
      <c r="D5" s="68">
        <v>1</v>
      </c>
    </row>
    <row r="6" spans="1:4" ht="30" x14ac:dyDescent="0.25">
      <c r="A6" s="2">
        <v>3</v>
      </c>
      <c r="B6" s="6" t="s">
        <v>10</v>
      </c>
      <c r="C6" s="5" t="s">
        <v>26</v>
      </c>
      <c r="D6" s="68">
        <v>1</v>
      </c>
    </row>
    <row r="7" spans="1:4" ht="30" x14ac:dyDescent="0.25">
      <c r="A7" s="2">
        <v>4</v>
      </c>
      <c r="B7" s="8" t="s">
        <v>11</v>
      </c>
      <c r="C7" s="5" t="s">
        <v>27</v>
      </c>
      <c r="D7" s="68">
        <v>1</v>
      </c>
    </row>
    <row r="8" spans="1:4" hidden="1" x14ac:dyDescent="0.25">
      <c r="A8" s="28"/>
      <c r="B8" s="29"/>
      <c r="C8" s="30"/>
      <c r="D8" s="69">
        <v>1</v>
      </c>
    </row>
    <row r="9" spans="1:4" hidden="1" x14ac:dyDescent="0.25">
      <c r="A9" s="28"/>
      <c r="B9" s="29"/>
      <c r="C9" s="30"/>
      <c r="D9" s="69">
        <v>0</v>
      </c>
    </row>
    <row r="10" spans="1:4" ht="15.75" thickBot="1" x14ac:dyDescent="0.3">
      <c r="A10" s="114" t="s">
        <v>8</v>
      </c>
      <c r="B10" s="115"/>
      <c r="C10" s="116"/>
      <c r="D10" s="73">
        <f>AVERAGE(D4:D7)</f>
        <v>1</v>
      </c>
    </row>
    <row r="11" spans="1:4" x14ac:dyDescent="0.25">
      <c r="A11" s="12" t="s">
        <v>3</v>
      </c>
      <c r="B11" s="112" t="s">
        <v>12</v>
      </c>
      <c r="C11" s="109"/>
      <c r="D11" s="113"/>
    </row>
    <row r="12" spans="1:4" ht="30" x14ac:dyDescent="0.25">
      <c r="A12" s="3">
        <v>1</v>
      </c>
      <c r="B12" s="8" t="s">
        <v>299</v>
      </c>
      <c r="C12" s="5" t="s">
        <v>28</v>
      </c>
      <c r="D12" s="68">
        <v>1</v>
      </c>
    </row>
    <row r="13" spans="1:4" ht="30" x14ac:dyDescent="0.25">
      <c r="A13" s="3">
        <v>2</v>
      </c>
      <c r="B13" s="8" t="s">
        <v>13</v>
      </c>
      <c r="C13" s="5" t="s">
        <v>29</v>
      </c>
      <c r="D13" s="68">
        <v>1</v>
      </c>
    </row>
    <row r="14" spans="1:4" ht="30" x14ac:dyDescent="0.25">
      <c r="A14" s="3">
        <v>3</v>
      </c>
      <c r="B14" s="8" t="s">
        <v>14</v>
      </c>
      <c r="C14" s="5" t="s">
        <v>30</v>
      </c>
      <c r="D14" s="68">
        <v>1</v>
      </c>
    </row>
    <row r="15" spans="1:4" ht="30" x14ac:dyDescent="0.25">
      <c r="A15" s="3">
        <v>4</v>
      </c>
      <c r="B15" s="8" t="s">
        <v>300</v>
      </c>
      <c r="C15" s="5" t="s">
        <v>31</v>
      </c>
      <c r="D15" s="68">
        <v>1</v>
      </c>
    </row>
    <row r="16" spans="1:4" hidden="1" x14ac:dyDescent="0.25">
      <c r="A16" s="31"/>
      <c r="B16" s="29"/>
      <c r="C16" s="30"/>
      <c r="D16" s="69">
        <v>1</v>
      </c>
    </row>
    <row r="17" spans="1:4" hidden="1" x14ac:dyDescent="0.25">
      <c r="A17" s="31"/>
      <c r="B17" s="29"/>
      <c r="C17" s="30"/>
      <c r="D17" s="69">
        <v>0</v>
      </c>
    </row>
    <row r="18" spans="1:4" ht="15.75" thickBot="1" x14ac:dyDescent="0.3">
      <c r="A18" s="114" t="s">
        <v>15</v>
      </c>
      <c r="B18" s="115"/>
      <c r="C18" s="116"/>
      <c r="D18" s="73">
        <f>AVERAGE(D12:D15)</f>
        <v>1</v>
      </c>
    </row>
    <row r="19" spans="1:4" x14ac:dyDescent="0.25">
      <c r="A19" s="12" t="s">
        <v>6</v>
      </c>
      <c r="B19" s="112" t="s">
        <v>17</v>
      </c>
      <c r="C19" s="109"/>
      <c r="D19" s="113"/>
    </row>
    <row r="20" spans="1:4" ht="45" x14ac:dyDescent="0.25">
      <c r="A20" s="3">
        <v>1</v>
      </c>
      <c r="B20" s="8" t="s">
        <v>153</v>
      </c>
      <c r="C20" s="5" t="s">
        <v>32</v>
      </c>
      <c r="D20" s="68">
        <v>1</v>
      </c>
    </row>
    <row r="21" spans="1:4" ht="30" x14ac:dyDescent="0.25">
      <c r="A21" s="3">
        <v>2</v>
      </c>
      <c r="B21" s="8" t="s">
        <v>206</v>
      </c>
      <c r="C21" s="5" t="s">
        <v>33</v>
      </c>
      <c r="D21" s="68">
        <v>1</v>
      </c>
    </row>
    <row r="22" spans="1:4" hidden="1" x14ac:dyDescent="0.25">
      <c r="A22" s="31"/>
      <c r="B22" s="29"/>
      <c r="C22" s="30"/>
      <c r="D22" s="69">
        <v>1</v>
      </c>
    </row>
    <row r="23" spans="1:4" hidden="1" x14ac:dyDescent="0.25">
      <c r="A23" s="31"/>
      <c r="B23" s="29"/>
      <c r="C23" s="30"/>
      <c r="D23" s="69">
        <v>0</v>
      </c>
    </row>
    <row r="24" spans="1:4" ht="15.75" thickBot="1" x14ac:dyDescent="0.3">
      <c r="A24" s="114" t="s">
        <v>16</v>
      </c>
      <c r="B24" s="115"/>
      <c r="C24" s="116"/>
      <c r="D24" s="73">
        <f>AVERAGE(D20:D21)</f>
        <v>1</v>
      </c>
    </row>
    <row r="25" spans="1:4" x14ac:dyDescent="0.25">
      <c r="A25" s="12" t="s">
        <v>20</v>
      </c>
      <c r="B25" s="109" t="s">
        <v>21</v>
      </c>
      <c r="C25" s="110"/>
      <c r="D25" s="111"/>
    </row>
    <row r="26" spans="1:4" ht="30" x14ac:dyDescent="0.25">
      <c r="A26" s="3">
        <v>1</v>
      </c>
      <c r="B26" s="8" t="s">
        <v>154</v>
      </c>
      <c r="C26" s="7" t="s">
        <v>34</v>
      </c>
      <c r="D26" s="68">
        <v>1</v>
      </c>
    </row>
    <row r="27" spans="1:4" ht="30" x14ac:dyDescent="0.25">
      <c r="A27" s="3">
        <v>2</v>
      </c>
      <c r="B27" s="8" t="s">
        <v>18</v>
      </c>
      <c r="C27" s="7" t="s">
        <v>35</v>
      </c>
      <c r="D27" s="68">
        <v>1</v>
      </c>
    </row>
    <row r="28" spans="1:4" ht="25.5" x14ac:dyDescent="0.25">
      <c r="A28" s="3">
        <v>3</v>
      </c>
      <c r="B28" s="8" t="s">
        <v>19</v>
      </c>
      <c r="C28" s="4" t="s">
        <v>30</v>
      </c>
      <c r="D28" s="68">
        <v>1</v>
      </c>
    </row>
    <row r="29" spans="1:4" hidden="1" x14ac:dyDescent="0.25">
      <c r="A29" s="31"/>
      <c r="B29" s="32"/>
      <c r="C29" s="33"/>
      <c r="D29" s="69">
        <v>1</v>
      </c>
    </row>
    <row r="30" spans="1:4" hidden="1" x14ac:dyDescent="0.25">
      <c r="A30" s="31"/>
      <c r="B30" s="32"/>
      <c r="C30" s="33"/>
      <c r="D30" s="69">
        <v>0</v>
      </c>
    </row>
    <row r="31" spans="1:4" ht="15.75" thickBot="1" x14ac:dyDescent="0.3">
      <c r="A31" s="114" t="s">
        <v>22</v>
      </c>
      <c r="B31" s="115"/>
      <c r="C31" s="116"/>
      <c r="D31" s="73">
        <f>AVERAGE(D26:D28)</f>
        <v>1</v>
      </c>
    </row>
    <row r="32" spans="1:4" x14ac:dyDescent="0.25">
      <c r="A32" s="12" t="s">
        <v>37</v>
      </c>
      <c r="B32" s="109" t="s">
        <v>36</v>
      </c>
      <c r="C32" s="110"/>
      <c r="D32" s="111"/>
    </row>
    <row r="33" spans="1:4" ht="30" x14ac:dyDescent="0.25">
      <c r="A33" s="3">
        <v>1</v>
      </c>
      <c r="B33" s="8" t="s">
        <v>270</v>
      </c>
      <c r="C33" s="7" t="s">
        <v>34</v>
      </c>
      <c r="D33" s="68">
        <v>1</v>
      </c>
    </row>
    <row r="34" spans="1:4" hidden="1" x14ac:dyDescent="0.25">
      <c r="A34" s="31"/>
      <c r="B34" s="32"/>
      <c r="C34" s="33"/>
      <c r="D34" s="69">
        <v>1</v>
      </c>
    </row>
    <row r="35" spans="1:4" hidden="1" x14ac:dyDescent="0.25">
      <c r="A35" s="31"/>
      <c r="B35" s="32"/>
      <c r="C35" s="33"/>
      <c r="D35" s="69">
        <v>0</v>
      </c>
    </row>
    <row r="36" spans="1:4" ht="15.75" thickBot="1" x14ac:dyDescent="0.3">
      <c r="A36" s="114" t="s">
        <v>38</v>
      </c>
      <c r="B36" s="115"/>
      <c r="C36" s="116"/>
      <c r="D36" s="73">
        <f>AVERAGE(D33:D33)</f>
        <v>1</v>
      </c>
    </row>
    <row r="37" spans="1:4" ht="15.75" thickBot="1" x14ac:dyDescent="0.3">
      <c r="A37" s="34"/>
      <c r="B37" s="34"/>
      <c r="C37" s="34"/>
      <c r="D37" s="70"/>
    </row>
    <row r="38" spans="1:4" hidden="1" x14ac:dyDescent="0.25">
      <c r="A38" s="34"/>
      <c r="B38" s="34"/>
      <c r="C38" s="34"/>
      <c r="D38" s="70">
        <v>1</v>
      </c>
    </row>
    <row r="39" spans="1:4" ht="15.75" hidden="1" thickBot="1" x14ac:dyDescent="0.3">
      <c r="D39" s="71">
        <v>0</v>
      </c>
    </row>
    <row r="40" spans="1:4" ht="24.75" thickTop="1" thickBot="1" x14ac:dyDescent="0.4">
      <c r="A40" s="121" t="s">
        <v>121</v>
      </c>
      <c r="B40" s="121"/>
      <c r="C40" s="121"/>
      <c r="D40" s="37">
        <f>+AVERAGE(D10,D18,D24,D31,D36)</f>
        <v>1</v>
      </c>
    </row>
    <row r="41" spans="1:4" ht="15.75" thickTop="1" x14ac:dyDescent="0.25"/>
  </sheetData>
  <sheetProtection password="EC5B" sheet="1" objects="1" scenarios="1"/>
  <mergeCells count="14">
    <mergeCell ref="A40:C40"/>
    <mergeCell ref="A36:C36"/>
    <mergeCell ref="A31:C31"/>
    <mergeCell ref="A24:C24"/>
    <mergeCell ref="A18:C18"/>
    <mergeCell ref="B32:D32"/>
    <mergeCell ref="D1:D2"/>
    <mergeCell ref="B3:D3"/>
    <mergeCell ref="B11:D11"/>
    <mergeCell ref="A10:C10"/>
    <mergeCell ref="B25:D25"/>
    <mergeCell ref="A1:A2"/>
    <mergeCell ref="B19:D19"/>
    <mergeCell ref="C1:C2"/>
  </mergeCells>
  <conditionalFormatting sqref="D4:D9">
    <cfRule type="colorScale" priority="23">
      <colorScale>
        <cfvo type="percent" val="0"/>
        <cfvo type="percent" val="50"/>
        <cfvo type="percent" val="100"/>
        <color rgb="FFFF0000"/>
        <color rgb="FFFFFF00"/>
        <color rgb="FF00B050"/>
      </colorScale>
    </cfRule>
  </conditionalFormatting>
  <conditionalFormatting sqref="D4:D10">
    <cfRule type="colorScale" priority="22">
      <colorScale>
        <cfvo type="percent" val="0"/>
        <cfvo type="percent" val="60"/>
        <cfvo type="percent" val="80"/>
        <color rgb="FFFF0000"/>
        <color rgb="FFFFFF00"/>
        <color rgb="FF00B050"/>
      </colorScale>
    </cfRule>
  </conditionalFormatting>
  <conditionalFormatting sqref="D16:D17">
    <cfRule type="colorScale" priority="21">
      <colorScale>
        <cfvo type="percent" val="0"/>
        <cfvo type="percent" val="50"/>
        <cfvo type="percent" val="100"/>
        <color rgb="FFFF0000"/>
        <color rgb="FFFFFF00"/>
        <color rgb="FF00B050"/>
      </colorScale>
    </cfRule>
  </conditionalFormatting>
  <conditionalFormatting sqref="D12:D15">
    <cfRule type="colorScale" priority="19">
      <colorScale>
        <cfvo type="percent" val="0"/>
        <cfvo type="percent" val="50"/>
        <cfvo type="percent" val="100"/>
        <color rgb="FFFF0000"/>
        <color rgb="FFFFFF00"/>
        <color rgb="FF00B050"/>
      </colorScale>
    </cfRule>
  </conditionalFormatting>
  <conditionalFormatting sqref="D22:D23">
    <cfRule type="colorScale" priority="17">
      <colorScale>
        <cfvo type="percent" val="0"/>
        <cfvo type="percent" val="50"/>
        <cfvo type="percent" val="100"/>
        <color rgb="FFFF0000"/>
        <color rgb="FFFFFF00"/>
        <color rgb="FF00B050"/>
      </colorScale>
    </cfRule>
  </conditionalFormatting>
  <conditionalFormatting sqref="D29:D30">
    <cfRule type="colorScale" priority="15">
      <colorScale>
        <cfvo type="percent" val="0"/>
        <cfvo type="percent" val="50"/>
        <cfvo type="percent" val="100"/>
        <color rgb="FFFF0000"/>
        <color rgb="FFFFFF00"/>
        <color rgb="FF00B050"/>
      </colorScale>
    </cfRule>
  </conditionalFormatting>
  <conditionalFormatting sqref="D29:D30">
    <cfRule type="colorScale" priority="14">
      <colorScale>
        <cfvo type="percent" val="0"/>
        <cfvo type="percent" val="50"/>
        <cfvo type="percent" val="100"/>
        <color rgb="FFFF0000"/>
        <color rgb="FFFFFF00"/>
        <color rgb="FF00B050"/>
      </colorScale>
    </cfRule>
  </conditionalFormatting>
  <conditionalFormatting sqref="D34:D35">
    <cfRule type="colorScale" priority="13">
      <colorScale>
        <cfvo type="percent" val="0"/>
        <cfvo type="percent" val="50"/>
        <cfvo type="percent" val="100"/>
        <color rgb="FFFF0000"/>
        <color rgb="FFFFFF00"/>
        <color rgb="FF00B050"/>
      </colorScale>
    </cfRule>
  </conditionalFormatting>
  <conditionalFormatting sqref="D34:D35">
    <cfRule type="colorScale" priority="12">
      <colorScale>
        <cfvo type="percent" val="0"/>
        <cfvo type="percent" val="50"/>
        <cfvo type="percent" val="100"/>
        <color rgb="FFFF0000"/>
        <color rgb="FFFFFF00"/>
        <color rgb="FF00B050"/>
      </colorScale>
    </cfRule>
  </conditionalFormatting>
  <conditionalFormatting sqref="D18">
    <cfRule type="colorScale" priority="11">
      <colorScale>
        <cfvo type="percent" val="0"/>
        <cfvo type="percent" val="50"/>
        <cfvo type="percent" val="100"/>
        <color rgb="FFFF0000"/>
        <color rgb="FFFFFF00"/>
        <color rgb="FF00B050"/>
      </colorScale>
    </cfRule>
  </conditionalFormatting>
  <conditionalFormatting sqref="D24">
    <cfRule type="colorScale" priority="9">
      <colorScale>
        <cfvo type="percent" val="0"/>
        <cfvo type="percent" val="50"/>
        <cfvo type="percent" val="100"/>
        <color rgb="FFFF0000"/>
        <color rgb="FFFFFF00"/>
        <color rgb="FF00B050"/>
      </colorScale>
    </cfRule>
  </conditionalFormatting>
  <conditionalFormatting sqref="D31">
    <cfRule type="colorScale" priority="8">
      <colorScale>
        <cfvo type="percent" val="0"/>
        <cfvo type="percent" val="50"/>
        <cfvo type="percent" val="100"/>
        <color rgb="FFFF0000"/>
        <color rgb="FFFFFF00"/>
        <color rgb="FF00B050"/>
      </colorScale>
    </cfRule>
  </conditionalFormatting>
  <conditionalFormatting sqref="D36:D38">
    <cfRule type="colorScale" priority="7">
      <colorScale>
        <cfvo type="percent" val="0"/>
        <cfvo type="percent" val="50"/>
        <cfvo type="percent" val="100"/>
        <color rgb="FFFF0000"/>
        <color rgb="FFFFFF00"/>
        <color rgb="FF00B050"/>
      </colorScale>
    </cfRule>
  </conditionalFormatting>
  <conditionalFormatting sqref="D12:D18">
    <cfRule type="colorScale" priority="6">
      <colorScale>
        <cfvo type="percent" val="0"/>
        <cfvo type="percent" val="60"/>
        <cfvo type="percent" val="80"/>
        <color rgb="FFFF0000"/>
        <color rgb="FFFFFF00"/>
        <color rgb="FF00B050"/>
      </colorScale>
    </cfRule>
  </conditionalFormatting>
  <conditionalFormatting sqref="D20:D24">
    <cfRule type="colorScale" priority="5">
      <colorScale>
        <cfvo type="percent" val="0"/>
        <cfvo type="percent" val="60"/>
        <cfvo type="percent" val="80"/>
        <color rgb="FFFF0000"/>
        <color rgb="FFFFFF00"/>
        <color rgb="FF00B050"/>
      </colorScale>
    </cfRule>
  </conditionalFormatting>
  <conditionalFormatting sqref="D38:D40">
    <cfRule type="colorScale" priority="2">
      <colorScale>
        <cfvo type="percent" val="0"/>
        <cfvo type="percent" val="60"/>
        <cfvo type="percent" val="80"/>
        <color rgb="FFFF0000"/>
        <color rgb="FFFFFF00"/>
        <color rgb="FF00B050"/>
      </colorScale>
    </cfRule>
  </conditionalFormatting>
  <conditionalFormatting sqref="D40">
    <cfRule type="colorScale" priority="1">
      <colorScale>
        <cfvo type="percent" val="0"/>
        <cfvo type="percent" val="60"/>
        <cfvo type="percent" val="80"/>
        <color rgb="FFFF0000"/>
        <color rgb="FFFFFF00"/>
        <color rgb="FF00B050"/>
      </colorScale>
    </cfRule>
  </conditionalFormatting>
  <conditionalFormatting sqref="D33:D38">
    <cfRule type="colorScale" priority="24">
      <colorScale>
        <cfvo type="percent" val="0"/>
        <cfvo type="percent" val="60"/>
        <cfvo type="percent" val="80"/>
        <color rgb="FFFF0000"/>
        <color rgb="FFFFFF00"/>
        <color rgb="FF00B050"/>
      </colorScale>
    </cfRule>
  </conditionalFormatting>
  <conditionalFormatting sqref="D26:D31">
    <cfRule type="colorScale" priority="37">
      <colorScale>
        <cfvo type="percent" val="0"/>
        <cfvo type="percent" val="60"/>
        <cfvo type="percent" val="80"/>
        <color rgb="FFFF0000"/>
        <color rgb="FFFFFF00"/>
        <color rgb="FF00B050"/>
      </colorScale>
    </cfRule>
  </conditionalFormatting>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K19"/>
  <sheetViews>
    <sheetView topLeftCell="A8" workbookViewId="0">
      <selection activeCell="F14" sqref="F14"/>
    </sheetView>
  </sheetViews>
  <sheetFormatPr baseColWidth="10" defaultRowHeight="15" x14ac:dyDescent="0.25"/>
  <cols>
    <col min="1" max="1" width="3" bestFit="1" customWidth="1"/>
    <col min="2" max="2" width="29.42578125" customWidth="1"/>
    <col min="3" max="3" width="18.5703125" customWidth="1"/>
    <col min="4" max="4" width="20.28515625" customWidth="1"/>
    <col min="5" max="5" width="24.28515625" customWidth="1"/>
    <col min="6" max="6" width="25.5703125" customWidth="1"/>
    <col min="7" max="7" width="22.42578125" customWidth="1"/>
    <col min="8" max="8" width="21.85546875" customWidth="1"/>
    <col min="9" max="9" width="12.140625" customWidth="1"/>
    <col min="10" max="10" width="12.7109375" customWidth="1"/>
    <col min="11" max="11" width="17.28515625" customWidth="1"/>
  </cols>
  <sheetData>
    <row r="1" spans="1:11" x14ac:dyDescent="0.25">
      <c r="A1" s="125" t="s">
        <v>39</v>
      </c>
      <c r="B1" s="125"/>
      <c r="C1" s="125"/>
      <c r="D1" s="125"/>
      <c r="E1" s="125"/>
      <c r="F1" s="125"/>
      <c r="G1" s="125"/>
      <c r="H1" s="125"/>
      <c r="I1" s="125"/>
      <c r="J1" s="125"/>
      <c r="K1" s="125"/>
    </row>
    <row r="2" spans="1:11" ht="15" customHeight="1" x14ac:dyDescent="0.25">
      <c r="A2" s="127" t="s">
        <v>40</v>
      </c>
      <c r="B2" s="128"/>
      <c r="C2" s="128"/>
      <c r="D2" s="128"/>
      <c r="E2" s="128"/>
      <c r="F2" s="128"/>
      <c r="G2" s="128"/>
      <c r="H2" s="128"/>
      <c r="I2" s="128"/>
      <c r="J2" s="128"/>
      <c r="K2" s="129"/>
    </row>
    <row r="3" spans="1:11" x14ac:dyDescent="0.25">
      <c r="A3" s="130" t="s">
        <v>41</v>
      </c>
      <c r="B3" s="130" t="s">
        <v>42</v>
      </c>
      <c r="C3" s="130" t="s">
        <v>43</v>
      </c>
      <c r="D3" s="130" t="s">
        <v>44</v>
      </c>
      <c r="E3" s="130" t="s">
        <v>45</v>
      </c>
      <c r="F3" s="130" t="s">
        <v>46</v>
      </c>
      <c r="G3" s="130" t="s">
        <v>47</v>
      </c>
      <c r="H3" s="130" t="s">
        <v>48</v>
      </c>
      <c r="I3" s="130" t="s">
        <v>49</v>
      </c>
      <c r="J3" s="132"/>
      <c r="K3" s="126" t="s">
        <v>1</v>
      </c>
    </row>
    <row r="4" spans="1:11" ht="30.75" customHeight="1" x14ac:dyDescent="0.25">
      <c r="A4" s="131"/>
      <c r="B4" s="131"/>
      <c r="C4" s="131"/>
      <c r="D4" s="131"/>
      <c r="E4" s="131"/>
      <c r="F4" s="131"/>
      <c r="G4" s="131"/>
      <c r="H4" s="131"/>
      <c r="I4" s="58" t="s">
        <v>50</v>
      </c>
      <c r="J4" s="59" t="s">
        <v>51</v>
      </c>
      <c r="K4" s="126"/>
    </row>
    <row r="5" spans="1:11" ht="95.25" customHeight="1" x14ac:dyDescent="0.25">
      <c r="A5" s="14">
        <v>1</v>
      </c>
      <c r="B5" s="57" t="s">
        <v>160</v>
      </c>
      <c r="C5" s="57" t="s">
        <v>52</v>
      </c>
      <c r="D5" s="57" t="s">
        <v>161</v>
      </c>
      <c r="E5" s="57" t="s">
        <v>162</v>
      </c>
      <c r="F5" s="57" t="s">
        <v>163</v>
      </c>
      <c r="G5" s="57" t="s">
        <v>158</v>
      </c>
      <c r="H5" s="57" t="s">
        <v>159</v>
      </c>
      <c r="I5" s="64">
        <v>43101</v>
      </c>
      <c r="J5" s="64">
        <v>43465</v>
      </c>
      <c r="K5" s="39">
        <v>1</v>
      </c>
    </row>
    <row r="6" spans="1:11" ht="157.5" x14ac:dyDescent="0.25">
      <c r="A6" s="14">
        <v>2</v>
      </c>
      <c r="B6" s="57" t="s">
        <v>166</v>
      </c>
      <c r="C6" s="57" t="s">
        <v>52</v>
      </c>
      <c r="D6" s="57" t="s">
        <v>167</v>
      </c>
      <c r="E6" s="57" t="s">
        <v>168</v>
      </c>
      <c r="F6" s="57" t="s">
        <v>302</v>
      </c>
      <c r="G6" s="57" t="s">
        <v>158</v>
      </c>
      <c r="H6" s="57" t="s">
        <v>169</v>
      </c>
      <c r="I6" s="64">
        <v>43101</v>
      </c>
      <c r="J6" s="64">
        <v>43465</v>
      </c>
      <c r="K6" s="39">
        <v>1</v>
      </c>
    </row>
    <row r="7" spans="1:11" ht="90" x14ac:dyDescent="0.25">
      <c r="A7" s="14">
        <v>3</v>
      </c>
      <c r="B7" s="57" t="s">
        <v>170</v>
      </c>
      <c r="C7" s="57" t="s">
        <v>164</v>
      </c>
      <c r="D7" s="57" t="s">
        <v>165</v>
      </c>
      <c r="E7" s="57" t="s">
        <v>171</v>
      </c>
      <c r="F7" s="57" t="s">
        <v>172</v>
      </c>
      <c r="G7" s="57" t="s">
        <v>158</v>
      </c>
      <c r="H7" s="57" t="s">
        <v>159</v>
      </c>
      <c r="I7" s="64">
        <v>43101</v>
      </c>
      <c r="J7" s="64">
        <v>43465</v>
      </c>
      <c r="K7" s="39">
        <v>1</v>
      </c>
    </row>
    <row r="8" spans="1:11" ht="56.25" x14ac:dyDescent="0.25">
      <c r="A8" s="14">
        <v>4</v>
      </c>
      <c r="B8" s="57" t="s">
        <v>173</v>
      </c>
      <c r="C8" s="57" t="s">
        <v>52</v>
      </c>
      <c r="D8" s="57" t="s">
        <v>174</v>
      </c>
      <c r="E8" s="57" t="s">
        <v>175</v>
      </c>
      <c r="F8" s="57" t="s">
        <v>176</v>
      </c>
      <c r="G8" s="57" t="s">
        <v>177</v>
      </c>
      <c r="H8" s="57" t="s">
        <v>301</v>
      </c>
      <c r="I8" s="64">
        <v>43101</v>
      </c>
      <c r="J8" s="64">
        <v>43465</v>
      </c>
      <c r="K8" s="39">
        <v>1</v>
      </c>
    </row>
    <row r="9" spans="1:11" ht="67.5" x14ac:dyDescent="0.25">
      <c r="A9" s="14">
        <v>5</v>
      </c>
      <c r="B9" s="57" t="s">
        <v>179</v>
      </c>
      <c r="C9" s="57" t="s">
        <v>52</v>
      </c>
      <c r="D9" s="57" t="s">
        <v>178</v>
      </c>
      <c r="E9" s="57" t="s">
        <v>180</v>
      </c>
      <c r="F9" s="57" t="s">
        <v>302</v>
      </c>
      <c r="G9" s="57" t="s">
        <v>158</v>
      </c>
      <c r="H9" s="57" t="s">
        <v>159</v>
      </c>
      <c r="I9" s="64">
        <v>43101</v>
      </c>
      <c r="J9" s="64">
        <v>43465</v>
      </c>
      <c r="K9" s="39">
        <v>1</v>
      </c>
    </row>
    <row r="10" spans="1:11" ht="15.75" hidden="1" thickBot="1" x14ac:dyDescent="0.3">
      <c r="A10" s="60"/>
      <c r="B10" s="61"/>
      <c r="C10" s="61"/>
      <c r="D10" s="61"/>
      <c r="E10" s="61"/>
      <c r="F10" s="62"/>
      <c r="G10" s="62"/>
      <c r="H10" s="62"/>
      <c r="I10" s="63"/>
      <c r="J10" s="63"/>
      <c r="K10" s="39">
        <v>0</v>
      </c>
    </row>
    <row r="11" spans="1:11" ht="15.75" hidden="1" thickBot="1" x14ac:dyDescent="0.3">
      <c r="A11" s="15"/>
      <c r="B11" s="16"/>
      <c r="C11" s="16"/>
      <c r="D11" s="16"/>
      <c r="E11" s="16"/>
      <c r="F11" s="17"/>
      <c r="G11" s="17"/>
      <c r="H11" s="17"/>
      <c r="I11" s="18"/>
      <c r="J11" s="18"/>
      <c r="K11" s="39">
        <v>1</v>
      </c>
    </row>
    <row r="12" spans="1:11" ht="15.75" hidden="1" customHeight="1" thickBot="1" x14ac:dyDescent="0.3">
      <c r="A12" s="122" t="s">
        <v>53</v>
      </c>
      <c r="B12" s="123"/>
      <c r="C12" s="123"/>
      <c r="D12" s="123"/>
      <c r="E12" s="123"/>
      <c r="F12" s="123"/>
      <c r="G12" s="123"/>
      <c r="H12" s="123"/>
      <c r="I12" s="123"/>
      <c r="J12" s="124"/>
      <c r="K12" s="74">
        <f>AVERAGE(K5:K9)</f>
        <v>1</v>
      </c>
    </row>
    <row r="13" spans="1:11" ht="123.75" x14ac:dyDescent="0.25">
      <c r="A13" s="19">
        <v>6</v>
      </c>
      <c r="B13" s="57" t="s">
        <v>181</v>
      </c>
      <c r="C13" s="57" t="s">
        <v>52</v>
      </c>
      <c r="D13" s="57" t="s">
        <v>167</v>
      </c>
      <c r="E13" s="57" t="s">
        <v>182</v>
      </c>
      <c r="F13" s="57" t="s">
        <v>183</v>
      </c>
      <c r="G13" s="57" t="s">
        <v>184</v>
      </c>
      <c r="H13" s="57" t="s">
        <v>185</v>
      </c>
      <c r="I13" s="64">
        <v>43101</v>
      </c>
      <c r="J13" s="64">
        <v>43465</v>
      </c>
      <c r="K13" s="39">
        <v>1</v>
      </c>
    </row>
    <row r="15" spans="1:11" ht="15.75" thickBot="1" x14ac:dyDescent="0.3"/>
    <row r="16" spans="1:11" ht="24.75" thickTop="1" thickBot="1" x14ac:dyDescent="0.4">
      <c r="C16" s="25" t="s">
        <v>121</v>
      </c>
      <c r="D16" s="26"/>
      <c r="E16" s="27"/>
      <c r="F16" s="24"/>
      <c r="G16" s="37">
        <f>AVERAGE(K12,K13)</f>
        <v>1</v>
      </c>
    </row>
    <row r="17" spans="7:7" ht="15.75" hidden="1" thickTop="1" x14ac:dyDescent="0.25">
      <c r="G17" s="35">
        <v>1</v>
      </c>
    </row>
    <row r="18" spans="7:7" hidden="1" x14ac:dyDescent="0.25">
      <c r="G18" s="35">
        <v>0</v>
      </c>
    </row>
    <row r="19" spans="7:7" ht="15.75" thickTop="1" x14ac:dyDescent="0.25"/>
  </sheetData>
  <sheetProtection password="EC5B" sheet="1" objects="1" scenarios="1"/>
  <mergeCells count="13">
    <mergeCell ref="A12:J12"/>
    <mergeCell ref="A1:K1"/>
    <mergeCell ref="K3:K4"/>
    <mergeCell ref="A2:K2"/>
    <mergeCell ref="A3:A4"/>
    <mergeCell ref="B3:B4"/>
    <mergeCell ref="C3:C4"/>
    <mergeCell ref="D3:D4"/>
    <mergeCell ref="E3:E4"/>
    <mergeCell ref="F3:F4"/>
    <mergeCell ref="G3:G4"/>
    <mergeCell ref="H3:H4"/>
    <mergeCell ref="I3:J3"/>
  </mergeCells>
  <conditionalFormatting sqref="K13">
    <cfRule type="colorScale" priority="3">
      <colorScale>
        <cfvo type="min"/>
        <cfvo type="percentile" val="50"/>
        <cfvo type="max"/>
        <color rgb="FFF8696B"/>
        <color rgb="FFFFEB84"/>
        <color rgb="FF63BE7B"/>
      </colorScale>
    </cfRule>
  </conditionalFormatting>
  <conditionalFormatting sqref="G16:G18">
    <cfRule type="colorScale" priority="1">
      <colorScale>
        <cfvo type="percent" val="0"/>
        <cfvo type="percent" val="60"/>
        <cfvo type="percent" val="80"/>
        <color rgb="FFFF0000"/>
        <color rgb="FFFFFF00"/>
        <color rgb="FF00B050"/>
      </colorScale>
    </cfRule>
  </conditionalFormatting>
  <conditionalFormatting sqref="K5:K12">
    <cfRule type="colorScale" priority="27">
      <colorScale>
        <cfvo type="percent" val="0"/>
        <cfvo type="percent" val="60"/>
        <cfvo type="percent" val="80"/>
        <color rgb="FFFF0000"/>
        <color rgb="FFFFFF00"/>
        <color rgb="FF00B050"/>
      </colorScale>
    </cfRule>
  </conditionalFormatting>
  <conditionalFormatting sqref="K13">
    <cfRule type="colorScale" priority="28">
      <colorScale>
        <cfvo type="percent" val="0"/>
        <cfvo type="percent" val="60"/>
        <cfvo type="percent" val="80"/>
        <color rgb="FFFF0000"/>
        <color rgb="FFFFFF00"/>
        <color rgb="FF00B050"/>
      </colorScale>
    </cfRule>
  </conditionalFormatting>
  <dataValidations count="4">
    <dataValidation type="date" operator="greaterThan" allowBlank="1" showInputMessage="1" showErrorMessage="1" sqref="I13:J13 I5:J11">
      <formula1>41275</formula1>
    </dataValidation>
    <dataValidation showInputMessage="1" showErrorMessage="1" sqref="E10:E11 B13 E13 E5:E8 B5:B11"/>
    <dataValidation type="list" showInputMessage="1" showErrorMessage="1" sqref="C13 C6:C11">
      <formula1>Tipos</formula1>
    </dataValidation>
    <dataValidation type="list" showInputMessage="1" showErrorMessage="1" sqref="D13 D6:D11">
      <formula1>INDIRECT(C6)</formula1>
    </dataValidation>
  </dataValidations>
  <pageMargins left="0.7" right="0.7" top="0.75" bottom="0.75" header="0.3" footer="0.3"/>
  <pageSetup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29"/>
  <sheetViews>
    <sheetView topLeftCell="A16" workbookViewId="0">
      <selection activeCell="D33" sqref="D33"/>
    </sheetView>
  </sheetViews>
  <sheetFormatPr baseColWidth="10" defaultRowHeight="15" x14ac:dyDescent="0.25"/>
  <cols>
    <col min="1" max="1" width="5.140625" bestFit="1" customWidth="1"/>
    <col min="2" max="2" width="67.85546875" customWidth="1"/>
    <col min="3" max="3" width="26.7109375" customWidth="1"/>
    <col min="4" max="4" width="17" customWidth="1"/>
  </cols>
  <sheetData>
    <row r="1" spans="1:4" x14ac:dyDescent="0.25">
      <c r="A1" s="117" t="s">
        <v>55</v>
      </c>
      <c r="B1" s="9" t="s">
        <v>7</v>
      </c>
      <c r="C1" s="119" t="s">
        <v>23</v>
      </c>
      <c r="D1" s="133" t="s">
        <v>1</v>
      </c>
    </row>
    <row r="2" spans="1:4" ht="15.75" thickBot="1" x14ac:dyDescent="0.3">
      <c r="A2" s="118"/>
      <c r="B2" s="13" t="s">
        <v>54</v>
      </c>
      <c r="C2" s="120"/>
      <c r="D2" s="134"/>
    </row>
    <row r="3" spans="1:4" x14ac:dyDescent="0.25">
      <c r="A3" s="11" t="s">
        <v>57</v>
      </c>
      <c r="B3" s="109" t="s">
        <v>56</v>
      </c>
      <c r="C3" s="110"/>
      <c r="D3" s="111"/>
    </row>
    <row r="4" spans="1:4" ht="30" x14ac:dyDescent="0.25">
      <c r="A4" s="20">
        <v>1</v>
      </c>
      <c r="B4" s="65" t="s">
        <v>58</v>
      </c>
      <c r="C4" s="66" t="s">
        <v>207</v>
      </c>
      <c r="D4" s="39">
        <v>1</v>
      </c>
    </row>
    <row r="5" spans="1:4" ht="30" x14ac:dyDescent="0.25">
      <c r="A5" s="20">
        <v>2</v>
      </c>
      <c r="B5" s="66" t="s">
        <v>59</v>
      </c>
      <c r="C5" s="65" t="s">
        <v>186</v>
      </c>
      <c r="D5" s="39">
        <v>1</v>
      </c>
    </row>
    <row r="6" spans="1:4" ht="45" x14ac:dyDescent="0.25">
      <c r="A6" s="22">
        <v>3</v>
      </c>
      <c r="B6" s="66" t="s">
        <v>187</v>
      </c>
      <c r="C6" s="66" t="s">
        <v>303</v>
      </c>
      <c r="D6" s="39">
        <v>1</v>
      </c>
    </row>
    <row r="7" spans="1:4" hidden="1" x14ac:dyDescent="0.25">
      <c r="A7" s="41"/>
      <c r="B7" s="29"/>
      <c r="C7" s="42"/>
      <c r="D7" s="55">
        <v>1</v>
      </c>
    </row>
    <row r="8" spans="1:4" hidden="1" x14ac:dyDescent="0.25">
      <c r="A8" s="41"/>
      <c r="B8" s="29"/>
      <c r="C8" s="42"/>
      <c r="D8" s="55">
        <v>0</v>
      </c>
    </row>
    <row r="9" spans="1:4" ht="15.75" thickBot="1" x14ac:dyDescent="0.3">
      <c r="A9" s="114" t="s">
        <v>8</v>
      </c>
      <c r="B9" s="115"/>
      <c r="C9" s="116"/>
      <c r="D9" s="75">
        <f>AVERAGE(D4:D6)</f>
        <v>1</v>
      </c>
    </row>
    <row r="10" spans="1:4" x14ac:dyDescent="0.25">
      <c r="A10" s="11" t="s">
        <v>60</v>
      </c>
      <c r="B10" s="109" t="s">
        <v>208</v>
      </c>
      <c r="C10" s="110"/>
      <c r="D10" s="111"/>
    </row>
    <row r="11" spans="1:4" x14ac:dyDescent="0.25">
      <c r="A11" s="22">
        <v>1</v>
      </c>
      <c r="B11" s="8" t="s">
        <v>188</v>
      </c>
      <c r="C11" s="65" t="s">
        <v>189</v>
      </c>
      <c r="D11" s="39">
        <v>1</v>
      </c>
    </row>
    <row r="12" spans="1:4" x14ac:dyDescent="0.25">
      <c r="A12" s="22">
        <v>2</v>
      </c>
      <c r="B12" s="54" t="s">
        <v>190</v>
      </c>
      <c r="C12" s="65" t="s">
        <v>189</v>
      </c>
      <c r="D12" s="39">
        <v>1</v>
      </c>
    </row>
    <row r="13" spans="1:4" ht="45" x14ac:dyDescent="0.25">
      <c r="A13" s="22">
        <v>3</v>
      </c>
      <c r="B13" s="6" t="s">
        <v>191</v>
      </c>
      <c r="C13" s="65" t="s">
        <v>209</v>
      </c>
      <c r="D13" s="39">
        <v>1</v>
      </c>
    </row>
    <row r="14" spans="1:4" hidden="1" x14ac:dyDescent="0.25">
      <c r="A14" s="41"/>
      <c r="B14" s="29"/>
      <c r="C14" s="44"/>
      <c r="D14" s="55">
        <v>1</v>
      </c>
    </row>
    <row r="15" spans="1:4" hidden="1" x14ac:dyDescent="0.25">
      <c r="A15" s="41"/>
      <c r="B15" s="29"/>
      <c r="C15" s="44"/>
      <c r="D15" s="55">
        <v>0</v>
      </c>
    </row>
    <row r="16" spans="1:4" ht="15.75" thickBot="1" x14ac:dyDescent="0.3">
      <c r="A16" s="114" t="s">
        <v>15</v>
      </c>
      <c r="B16" s="115"/>
      <c r="C16" s="116"/>
      <c r="D16" s="75">
        <f>AVERAGE(D11:D13)</f>
        <v>1</v>
      </c>
    </row>
    <row r="17" spans="1:4" x14ac:dyDescent="0.25">
      <c r="A17" s="11" t="s">
        <v>61</v>
      </c>
      <c r="B17" s="109" t="s">
        <v>62</v>
      </c>
      <c r="C17" s="110"/>
      <c r="D17" s="111"/>
    </row>
    <row r="18" spans="1:4" ht="45" x14ac:dyDescent="0.25">
      <c r="A18" s="22">
        <v>1</v>
      </c>
      <c r="B18" s="66" t="s">
        <v>63</v>
      </c>
      <c r="C18" s="66" t="s">
        <v>64</v>
      </c>
      <c r="D18" s="39">
        <v>1</v>
      </c>
    </row>
    <row r="19" spans="1:4" ht="30" x14ac:dyDescent="0.25">
      <c r="A19" s="22">
        <v>2</v>
      </c>
      <c r="B19" s="66" t="s">
        <v>65</v>
      </c>
      <c r="C19" s="66" t="s">
        <v>155</v>
      </c>
      <c r="D19" s="39">
        <v>1</v>
      </c>
    </row>
    <row r="20" spans="1:4" ht="15.75" thickBot="1" x14ac:dyDescent="0.3">
      <c r="A20" s="114" t="s">
        <v>16</v>
      </c>
      <c r="B20" s="115"/>
      <c r="C20" s="116"/>
      <c r="D20" s="75">
        <f>AVERAGE(D18:D19)</f>
        <v>1</v>
      </c>
    </row>
    <row r="21" spans="1:4" x14ac:dyDescent="0.25">
      <c r="A21" s="11" t="s">
        <v>271</v>
      </c>
      <c r="B21" s="109" t="s">
        <v>272</v>
      </c>
      <c r="C21" s="110"/>
      <c r="D21" s="111"/>
    </row>
    <row r="22" spans="1:4" ht="30" x14ac:dyDescent="0.25">
      <c r="A22" s="22">
        <v>1</v>
      </c>
      <c r="B22" s="92" t="s">
        <v>274</v>
      </c>
      <c r="C22" s="66" t="s">
        <v>273</v>
      </c>
      <c r="D22" s="39">
        <v>1</v>
      </c>
    </row>
    <row r="23" spans="1:4" ht="30" x14ac:dyDescent="0.25">
      <c r="A23" s="22">
        <v>2</v>
      </c>
      <c r="B23" s="92" t="s">
        <v>304</v>
      </c>
      <c r="C23" s="66" t="s">
        <v>273</v>
      </c>
      <c r="D23" s="39">
        <v>1</v>
      </c>
    </row>
    <row r="24" spans="1:4" ht="15.75" thickBot="1" x14ac:dyDescent="0.3">
      <c r="A24" s="114" t="s">
        <v>22</v>
      </c>
      <c r="B24" s="115"/>
      <c r="C24" s="116"/>
      <c r="D24" s="75">
        <f>AVERAGE(D22:D23)</f>
        <v>1</v>
      </c>
    </row>
    <row r="25" spans="1:4" ht="15.75" thickBot="1" x14ac:dyDescent="0.3"/>
    <row r="26" spans="1:4" ht="24.75" thickTop="1" thickBot="1" x14ac:dyDescent="0.4">
      <c r="A26" s="121" t="s">
        <v>121</v>
      </c>
      <c r="B26" s="121"/>
      <c r="C26" s="121"/>
      <c r="D26" s="37">
        <f>AVERAGE(D9,D16,D20,D24)</f>
        <v>1</v>
      </c>
    </row>
    <row r="27" spans="1:4" ht="15.75" hidden="1" thickTop="1" x14ac:dyDescent="0.25">
      <c r="D27" s="35">
        <v>1</v>
      </c>
    </row>
    <row r="28" spans="1:4" hidden="1" x14ac:dyDescent="0.25">
      <c r="D28" s="35">
        <v>0</v>
      </c>
    </row>
    <row r="29" spans="1:4" ht="15.75" thickTop="1" x14ac:dyDescent="0.25"/>
  </sheetData>
  <sheetProtection password="EC5B" sheet="1" objects="1" scenarios="1"/>
  <mergeCells count="12">
    <mergeCell ref="A26:C26"/>
    <mergeCell ref="A1:A2"/>
    <mergeCell ref="C1:C2"/>
    <mergeCell ref="D1:D2"/>
    <mergeCell ref="B3:D3"/>
    <mergeCell ref="A9:C9"/>
    <mergeCell ref="B10:D10"/>
    <mergeCell ref="A16:C16"/>
    <mergeCell ref="B17:D17"/>
    <mergeCell ref="A24:C24"/>
    <mergeCell ref="A20:C20"/>
    <mergeCell ref="B21:D21"/>
  </mergeCells>
  <conditionalFormatting sqref="D26:D28">
    <cfRule type="colorScale" priority="5">
      <colorScale>
        <cfvo type="percent" val="0"/>
        <cfvo type="percent" val="60"/>
        <cfvo type="percent" val="80"/>
        <color rgb="FFFF0000"/>
        <color rgb="FFFFFF00"/>
        <color rgb="FF00B050"/>
      </colorScale>
    </cfRule>
  </conditionalFormatting>
  <conditionalFormatting sqref="D4:D9">
    <cfRule type="colorScale" priority="11">
      <colorScale>
        <cfvo type="percent" val="0"/>
        <cfvo type="percent" val="60"/>
        <cfvo type="percent" val="80"/>
        <color rgb="FFFF0000"/>
        <color rgb="FFFFFF00"/>
        <color rgb="FF00B050"/>
      </colorScale>
    </cfRule>
  </conditionalFormatting>
  <conditionalFormatting sqref="D11:D16">
    <cfRule type="colorScale" priority="12">
      <colorScale>
        <cfvo type="percent" val="0"/>
        <cfvo type="percent" val="60"/>
        <cfvo type="percent" val="80"/>
        <color rgb="FFFF0000"/>
        <color rgb="FFFFFF00"/>
        <color rgb="FF00B050"/>
      </colorScale>
    </cfRule>
  </conditionalFormatting>
  <conditionalFormatting sqref="D20">
    <cfRule type="colorScale" priority="1">
      <colorScale>
        <cfvo type="percent" val="0"/>
        <cfvo type="percent" val="60"/>
        <cfvo type="percent" val="80"/>
        <color rgb="FFFF0000"/>
        <color rgb="FFFFFF00"/>
        <color rgb="FF00B050"/>
      </colorScale>
    </cfRule>
  </conditionalFormatting>
  <conditionalFormatting sqref="D22:D24 D18:D19">
    <cfRule type="colorScale" priority="30">
      <colorScale>
        <cfvo type="percent" val="0"/>
        <cfvo type="percent" val="60"/>
        <cfvo type="percent" val="80"/>
        <color rgb="FFFF0000"/>
        <color rgb="FFFFFF00"/>
        <color rgb="FF00B050"/>
      </colorScale>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37"/>
  <sheetViews>
    <sheetView topLeftCell="A19" workbookViewId="0">
      <selection activeCell="B27" sqref="B27:D27"/>
    </sheetView>
  </sheetViews>
  <sheetFormatPr baseColWidth="10" defaultRowHeight="15" x14ac:dyDescent="0.25"/>
  <cols>
    <col min="1" max="1" width="6.5703125" customWidth="1"/>
    <col min="2" max="2" width="60.28515625" customWidth="1"/>
    <col min="3" max="3" width="23" customWidth="1"/>
    <col min="4" max="4" width="15.7109375" customWidth="1"/>
  </cols>
  <sheetData>
    <row r="1" spans="1:4" x14ac:dyDescent="0.25">
      <c r="A1" s="117" t="s">
        <v>66</v>
      </c>
      <c r="B1" s="9" t="s">
        <v>7</v>
      </c>
      <c r="C1" s="119" t="s">
        <v>23</v>
      </c>
      <c r="D1" s="133" t="s">
        <v>1</v>
      </c>
    </row>
    <row r="2" spans="1:4" ht="15.75" thickBot="1" x14ac:dyDescent="0.3">
      <c r="A2" s="118"/>
      <c r="B2" s="13" t="s">
        <v>70</v>
      </c>
      <c r="C2" s="120"/>
      <c r="D2" s="134"/>
    </row>
    <row r="3" spans="1:4" x14ac:dyDescent="0.25">
      <c r="A3" s="11" t="s">
        <v>67</v>
      </c>
      <c r="B3" s="109" t="s">
        <v>210</v>
      </c>
      <c r="C3" s="110"/>
      <c r="D3" s="111"/>
    </row>
    <row r="4" spans="1:4" ht="30" x14ac:dyDescent="0.25">
      <c r="A4" s="20">
        <v>1</v>
      </c>
      <c r="B4" s="66" t="s">
        <v>68</v>
      </c>
      <c r="C4" s="66" t="s">
        <v>69</v>
      </c>
      <c r="D4" s="39">
        <v>0.6</v>
      </c>
    </row>
    <row r="5" spans="1:4" hidden="1" x14ac:dyDescent="0.25">
      <c r="A5" s="45"/>
      <c r="B5" s="29"/>
      <c r="C5" s="44"/>
      <c r="D5" s="55">
        <v>1</v>
      </c>
    </row>
    <row r="6" spans="1:4" hidden="1" x14ac:dyDescent="0.25">
      <c r="A6" s="45"/>
      <c r="B6" s="29"/>
      <c r="C6" s="44"/>
      <c r="D6" s="55">
        <v>0</v>
      </c>
    </row>
    <row r="7" spans="1:4" ht="15.75" thickBot="1" x14ac:dyDescent="0.3">
      <c r="A7" s="114" t="s">
        <v>8</v>
      </c>
      <c r="B7" s="115"/>
      <c r="C7" s="116"/>
      <c r="D7" s="75">
        <f>AVERAGE(D4:D4)</f>
        <v>0.6</v>
      </c>
    </row>
    <row r="8" spans="1:4" x14ac:dyDescent="0.25">
      <c r="A8" s="11" t="s">
        <v>71</v>
      </c>
      <c r="B8" s="109" t="s">
        <v>192</v>
      </c>
      <c r="C8" s="110"/>
      <c r="D8" s="111"/>
    </row>
    <row r="9" spans="1:4" x14ac:dyDescent="0.25">
      <c r="A9" s="22">
        <v>1</v>
      </c>
      <c r="B9" s="66" t="s">
        <v>305</v>
      </c>
      <c r="C9" s="66" t="s">
        <v>72</v>
      </c>
      <c r="D9" s="39">
        <v>1</v>
      </c>
    </row>
    <row r="10" spans="1:4" ht="45" x14ac:dyDescent="0.25">
      <c r="A10" s="22">
        <v>2</v>
      </c>
      <c r="B10" s="66" t="s">
        <v>193</v>
      </c>
      <c r="C10" s="66" t="s">
        <v>73</v>
      </c>
      <c r="D10" s="39">
        <v>1</v>
      </c>
    </row>
    <row r="11" spans="1:4" ht="45" x14ac:dyDescent="0.25">
      <c r="A11" s="22">
        <v>3</v>
      </c>
      <c r="B11" s="66" t="s">
        <v>74</v>
      </c>
      <c r="C11" s="66" t="s">
        <v>75</v>
      </c>
      <c r="D11" s="39">
        <v>1</v>
      </c>
    </row>
    <row r="12" spans="1:4" hidden="1" x14ac:dyDescent="0.25">
      <c r="A12" s="41"/>
      <c r="B12" s="46"/>
      <c r="C12" s="42"/>
      <c r="D12" s="55">
        <v>1</v>
      </c>
    </row>
    <row r="13" spans="1:4" hidden="1" x14ac:dyDescent="0.25">
      <c r="A13" s="41"/>
      <c r="B13" s="46"/>
      <c r="C13" s="42"/>
      <c r="D13" s="55">
        <v>0</v>
      </c>
    </row>
    <row r="14" spans="1:4" ht="15.75" thickBot="1" x14ac:dyDescent="0.3">
      <c r="A14" s="114" t="s">
        <v>15</v>
      </c>
      <c r="B14" s="115"/>
      <c r="C14" s="116"/>
      <c r="D14" s="75">
        <f>AVERAGE(D9:D11)</f>
        <v>1</v>
      </c>
    </row>
    <row r="15" spans="1:4" x14ac:dyDescent="0.25">
      <c r="A15" s="11" t="s">
        <v>76</v>
      </c>
      <c r="B15" s="109" t="s">
        <v>77</v>
      </c>
      <c r="C15" s="110"/>
      <c r="D15" s="111"/>
    </row>
    <row r="16" spans="1:4" ht="45" x14ac:dyDescent="0.25">
      <c r="A16" s="22">
        <v>1</v>
      </c>
      <c r="B16" s="66" t="s">
        <v>306</v>
      </c>
      <c r="C16" s="66" t="s">
        <v>194</v>
      </c>
      <c r="D16" s="39">
        <v>1</v>
      </c>
    </row>
    <row r="17" spans="1:4" hidden="1" x14ac:dyDescent="0.25">
      <c r="A17" s="41"/>
      <c r="B17" s="46"/>
      <c r="C17" s="42"/>
      <c r="D17" s="55">
        <v>1</v>
      </c>
    </row>
    <row r="18" spans="1:4" hidden="1" x14ac:dyDescent="0.25">
      <c r="A18" s="41"/>
      <c r="B18" s="46"/>
      <c r="C18" s="42"/>
      <c r="D18" s="55">
        <v>0</v>
      </c>
    </row>
    <row r="19" spans="1:4" ht="15.75" thickBot="1" x14ac:dyDescent="0.3">
      <c r="A19" s="114" t="s">
        <v>16</v>
      </c>
      <c r="B19" s="115"/>
      <c r="C19" s="116"/>
      <c r="D19" s="75">
        <f>AVERAGE(D16:D16)</f>
        <v>1</v>
      </c>
    </row>
    <row r="20" spans="1:4" x14ac:dyDescent="0.25">
      <c r="A20" s="11" t="s">
        <v>78</v>
      </c>
      <c r="B20" s="109" t="s">
        <v>79</v>
      </c>
      <c r="C20" s="110"/>
      <c r="D20" s="111"/>
    </row>
    <row r="21" spans="1:4" ht="30" x14ac:dyDescent="0.25">
      <c r="A21" s="20" t="s">
        <v>80</v>
      </c>
      <c r="B21" s="66" t="s">
        <v>195</v>
      </c>
      <c r="C21" s="66" t="s">
        <v>83</v>
      </c>
      <c r="D21" s="39">
        <v>0.8</v>
      </c>
    </row>
    <row r="22" spans="1:4" ht="60" x14ac:dyDescent="0.25">
      <c r="A22" s="20" t="s">
        <v>81</v>
      </c>
      <c r="B22" s="66" t="s">
        <v>307</v>
      </c>
      <c r="C22" s="66" t="s">
        <v>84</v>
      </c>
      <c r="D22" s="39">
        <v>1</v>
      </c>
    </row>
    <row r="23" spans="1:4" ht="30" x14ac:dyDescent="0.25">
      <c r="A23" s="20" t="s">
        <v>82</v>
      </c>
      <c r="B23" s="66" t="s">
        <v>212</v>
      </c>
      <c r="C23" s="66" t="s">
        <v>196</v>
      </c>
      <c r="D23" s="39">
        <v>1</v>
      </c>
    </row>
    <row r="24" spans="1:4" hidden="1" x14ac:dyDescent="0.25">
      <c r="A24" s="45"/>
      <c r="B24" s="29"/>
      <c r="C24" s="42"/>
      <c r="D24" s="55">
        <v>1</v>
      </c>
    </row>
    <row r="25" spans="1:4" hidden="1" x14ac:dyDescent="0.25">
      <c r="A25" s="45"/>
      <c r="B25" s="29"/>
      <c r="C25" s="42"/>
      <c r="D25" s="55">
        <v>0</v>
      </c>
    </row>
    <row r="26" spans="1:4" ht="15.75" thickBot="1" x14ac:dyDescent="0.3">
      <c r="A26" s="114" t="s">
        <v>22</v>
      </c>
      <c r="B26" s="115"/>
      <c r="C26" s="116"/>
      <c r="D26" s="75">
        <f>AVERAGE(D21:D23)</f>
        <v>0.93333333333333324</v>
      </c>
    </row>
    <row r="27" spans="1:4" x14ac:dyDescent="0.25">
      <c r="A27" s="11" t="s">
        <v>85</v>
      </c>
      <c r="B27" s="109" t="s">
        <v>86</v>
      </c>
      <c r="C27" s="110"/>
      <c r="D27" s="111"/>
    </row>
    <row r="28" spans="1:4" ht="30" x14ac:dyDescent="0.25">
      <c r="A28" s="22" t="s">
        <v>87</v>
      </c>
      <c r="B28" s="66" t="s">
        <v>308</v>
      </c>
      <c r="C28" s="66" t="s">
        <v>211</v>
      </c>
      <c r="D28" s="39">
        <v>1</v>
      </c>
    </row>
    <row r="29" spans="1:4" ht="45" x14ac:dyDescent="0.25">
      <c r="A29" s="22" t="s">
        <v>88</v>
      </c>
      <c r="B29" s="66" t="s">
        <v>197</v>
      </c>
      <c r="C29" s="66" t="s">
        <v>156</v>
      </c>
      <c r="D29" s="39">
        <v>1</v>
      </c>
    </row>
    <row r="30" spans="1:4" hidden="1" x14ac:dyDescent="0.25">
      <c r="A30" s="41"/>
      <c r="B30" s="29"/>
      <c r="C30" s="42"/>
      <c r="D30" s="55">
        <v>1</v>
      </c>
    </row>
    <row r="31" spans="1:4" hidden="1" x14ac:dyDescent="0.25">
      <c r="A31" s="41"/>
      <c r="B31" s="29"/>
      <c r="C31" s="42"/>
      <c r="D31" s="55">
        <v>0</v>
      </c>
    </row>
    <row r="32" spans="1:4" ht="15.75" thickBot="1" x14ac:dyDescent="0.3">
      <c r="A32" s="114" t="s">
        <v>38</v>
      </c>
      <c r="B32" s="115"/>
      <c r="C32" s="116"/>
      <c r="D32" s="75">
        <f>AVERAGE(D28:D29)</f>
        <v>1</v>
      </c>
    </row>
    <row r="33" spans="1:4" ht="15.75" thickBot="1" x14ac:dyDescent="0.3"/>
    <row r="34" spans="1:4" ht="24.75" thickTop="1" thickBot="1" x14ac:dyDescent="0.4">
      <c r="A34" s="121" t="s">
        <v>121</v>
      </c>
      <c r="B34" s="121"/>
      <c r="C34" s="121"/>
      <c r="D34" s="76">
        <f>AVERAGE(D7,D14,D19,D26,D32)</f>
        <v>0.90666666666666662</v>
      </c>
    </row>
    <row r="35" spans="1:4" ht="15.75" hidden="1" thickTop="1" x14ac:dyDescent="0.25">
      <c r="D35" s="43">
        <v>1</v>
      </c>
    </row>
    <row r="36" spans="1:4" hidden="1" x14ac:dyDescent="0.25">
      <c r="D36" s="43">
        <v>0</v>
      </c>
    </row>
    <row r="37" spans="1:4" ht="15.75" thickTop="1" x14ac:dyDescent="0.25"/>
  </sheetData>
  <sheetProtection password="EC5B" sheet="1" objects="1" scenarios="1"/>
  <mergeCells count="14">
    <mergeCell ref="A32:C32"/>
    <mergeCell ref="A34:C34"/>
    <mergeCell ref="A14:C14"/>
    <mergeCell ref="B15:D15"/>
    <mergeCell ref="A19:C19"/>
    <mergeCell ref="B20:D20"/>
    <mergeCell ref="A26:C26"/>
    <mergeCell ref="B27:D27"/>
    <mergeCell ref="B8:D8"/>
    <mergeCell ref="A1:A2"/>
    <mergeCell ref="C1:C2"/>
    <mergeCell ref="D1:D2"/>
    <mergeCell ref="B3:D3"/>
    <mergeCell ref="A7:C7"/>
  </mergeCells>
  <conditionalFormatting sqref="D9:D14">
    <cfRule type="colorScale" priority="5">
      <colorScale>
        <cfvo type="percent" val="0"/>
        <cfvo type="percent" val="60"/>
        <cfvo type="percent" val="80"/>
        <color rgb="FFFF0000"/>
        <color rgb="FFFFFF00"/>
        <color rgb="FF00B050"/>
      </colorScale>
    </cfRule>
  </conditionalFormatting>
  <conditionalFormatting sqref="D21:D26">
    <cfRule type="colorScale" priority="3">
      <colorScale>
        <cfvo type="percent" val="0"/>
        <cfvo type="percent" val="60"/>
        <cfvo type="percent" val="80"/>
        <color rgb="FFFF0000"/>
        <color rgb="FFFFFF00"/>
        <color rgb="FF00B050"/>
      </colorScale>
    </cfRule>
  </conditionalFormatting>
  <conditionalFormatting sqref="D28:D32">
    <cfRule type="colorScale" priority="2">
      <colorScale>
        <cfvo type="percent" val="0"/>
        <cfvo type="percent" val="60"/>
        <cfvo type="percent" val="80"/>
        <color rgb="FFFF0000"/>
        <color rgb="FFFFFF00"/>
        <color rgb="FF00B050"/>
      </colorScale>
    </cfRule>
  </conditionalFormatting>
  <conditionalFormatting sqref="D34:D36">
    <cfRule type="colorScale" priority="1">
      <colorScale>
        <cfvo type="percent" val="0"/>
        <cfvo type="percent" val="60"/>
        <cfvo type="percent" val="80"/>
        <color rgb="FFFF0000"/>
        <color rgb="FFFFFF00"/>
        <color rgb="FF00B050"/>
      </colorScale>
    </cfRule>
  </conditionalFormatting>
  <conditionalFormatting sqref="D16:D19">
    <cfRule type="colorScale" priority="9">
      <colorScale>
        <cfvo type="percent" val="0"/>
        <cfvo type="percent" val="60"/>
        <cfvo type="percent" val="80"/>
        <color rgb="FFFF0000"/>
        <color rgb="FFFFFF00"/>
        <color rgb="FF00B050"/>
      </colorScale>
    </cfRule>
  </conditionalFormatting>
  <conditionalFormatting sqref="D4:D7">
    <cfRule type="colorScale" priority="31">
      <colorScale>
        <cfvo type="percent" val="0"/>
        <cfvo type="percent" val="60"/>
        <cfvo type="percent" val="80"/>
        <color rgb="FFFF0000"/>
        <color rgb="FFFFFF00"/>
        <color rgb="FF00B050"/>
      </colorScale>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D41"/>
  <sheetViews>
    <sheetView topLeftCell="A24" workbookViewId="0">
      <selection activeCell="D44" sqref="D44"/>
    </sheetView>
  </sheetViews>
  <sheetFormatPr baseColWidth="10" defaultRowHeight="15" x14ac:dyDescent="0.25"/>
  <cols>
    <col min="1" max="1" width="6.42578125" customWidth="1"/>
    <col min="2" max="2" width="57.5703125" customWidth="1"/>
    <col min="3" max="3" width="19.140625" bestFit="1" customWidth="1"/>
    <col min="4" max="4" width="17" style="77" customWidth="1"/>
  </cols>
  <sheetData>
    <row r="1" spans="1:4" x14ac:dyDescent="0.25">
      <c r="A1" s="117" t="s">
        <v>89</v>
      </c>
      <c r="B1" s="9" t="s">
        <v>7</v>
      </c>
      <c r="C1" s="119" t="s">
        <v>23</v>
      </c>
      <c r="D1" s="107" t="s">
        <v>1</v>
      </c>
    </row>
    <row r="2" spans="1:4" ht="30.75" thickBot="1" x14ac:dyDescent="0.3">
      <c r="A2" s="118"/>
      <c r="B2" s="67" t="s">
        <v>198</v>
      </c>
      <c r="C2" s="120"/>
      <c r="D2" s="135"/>
    </row>
    <row r="3" spans="1:4" x14ac:dyDescent="0.25">
      <c r="A3" s="11" t="s">
        <v>92</v>
      </c>
      <c r="B3" s="109" t="s">
        <v>90</v>
      </c>
      <c r="C3" s="110"/>
      <c r="D3" s="111"/>
    </row>
    <row r="4" spans="1:4" ht="45" x14ac:dyDescent="0.25">
      <c r="A4" s="20">
        <v>1</v>
      </c>
      <c r="B4" s="66" t="s">
        <v>275</v>
      </c>
      <c r="C4" s="66" t="s">
        <v>276</v>
      </c>
      <c r="D4" s="39">
        <v>0.8</v>
      </c>
    </row>
    <row r="5" spans="1:4" ht="45" x14ac:dyDescent="0.25">
      <c r="A5" s="20">
        <v>2</v>
      </c>
      <c r="B5" s="66" t="s">
        <v>199</v>
      </c>
      <c r="C5" s="66" t="s">
        <v>213</v>
      </c>
      <c r="D5" s="39">
        <v>1</v>
      </c>
    </row>
    <row r="6" spans="1:4" ht="30" x14ac:dyDescent="0.25">
      <c r="A6" s="20">
        <v>3</v>
      </c>
      <c r="B6" s="66" t="s">
        <v>200</v>
      </c>
      <c r="C6" s="66" t="s">
        <v>201</v>
      </c>
      <c r="D6" s="39">
        <v>1</v>
      </c>
    </row>
    <row r="7" spans="1:4" ht="45" x14ac:dyDescent="0.25">
      <c r="A7" s="20">
        <v>4</v>
      </c>
      <c r="B7" s="66" t="s">
        <v>202</v>
      </c>
      <c r="C7" s="66" t="s">
        <v>97</v>
      </c>
      <c r="D7" s="39">
        <v>1</v>
      </c>
    </row>
    <row r="8" spans="1:4" ht="45" x14ac:dyDescent="0.25">
      <c r="A8" s="20">
        <v>5</v>
      </c>
      <c r="B8" s="66" t="s">
        <v>277</v>
      </c>
      <c r="C8" s="66" t="s">
        <v>278</v>
      </c>
      <c r="D8" s="39">
        <v>1</v>
      </c>
    </row>
    <row r="9" spans="1:4" ht="60" x14ac:dyDescent="0.25">
      <c r="A9" s="20">
        <v>6</v>
      </c>
      <c r="B9" s="66" t="s">
        <v>279</v>
      </c>
      <c r="C9" s="66" t="s">
        <v>280</v>
      </c>
      <c r="D9" s="39">
        <v>1</v>
      </c>
    </row>
    <row r="10" spans="1:4" hidden="1" x14ac:dyDescent="0.25">
      <c r="A10" s="45"/>
      <c r="B10" s="29"/>
      <c r="C10" s="42"/>
      <c r="D10" s="55">
        <v>1</v>
      </c>
    </row>
    <row r="11" spans="1:4" hidden="1" x14ac:dyDescent="0.25">
      <c r="A11" s="45"/>
      <c r="B11" s="29"/>
      <c r="C11" s="42"/>
      <c r="D11" s="55">
        <v>0</v>
      </c>
    </row>
    <row r="12" spans="1:4" ht="15.75" thickBot="1" x14ac:dyDescent="0.3">
      <c r="A12" s="114" t="s">
        <v>8</v>
      </c>
      <c r="B12" s="115"/>
      <c r="C12" s="116"/>
      <c r="D12" s="75">
        <f>AVERAGE(D4:D9)</f>
        <v>0.96666666666666667</v>
      </c>
    </row>
    <row r="13" spans="1:4" x14ac:dyDescent="0.25">
      <c r="A13" s="11" t="s">
        <v>95</v>
      </c>
      <c r="B13" s="109" t="s">
        <v>96</v>
      </c>
      <c r="C13" s="110"/>
      <c r="D13" s="111"/>
    </row>
    <row r="14" spans="1:4" ht="30" x14ac:dyDescent="0.25">
      <c r="A14" s="22">
        <v>1</v>
      </c>
      <c r="B14" s="66" t="s">
        <v>214</v>
      </c>
      <c r="C14" s="66" t="s">
        <v>215</v>
      </c>
      <c r="D14" s="39">
        <v>1</v>
      </c>
    </row>
    <row r="15" spans="1:4" hidden="1" x14ac:dyDescent="0.25">
      <c r="A15" s="41"/>
      <c r="B15" s="32"/>
      <c r="C15" s="47"/>
      <c r="D15" s="55">
        <v>1</v>
      </c>
    </row>
    <row r="16" spans="1:4" hidden="1" x14ac:dyDescent="0.25">
      <c r="A16" s="41"/>
      <c r="B16" s="32"/>
      <c r="C16" s="47"/>
      <c r="D16" s="55">
        <v>0</v>
      </c>
    </row>
    <row r="17" spans="1:4" ht="15.75" thickBot="1" x14ac:dyDescent="0.3">
      <c r="A17" s="114" t="s">
        <v>15</v>
      </c>
      <c r="B17" s="115"/>
      <c r="C17" s="116"/>
      <c r="D17" s="75">
        <f>AVERAGE(D14)</f>
        <v>1</v>
      </c>
    </row>
    <row r="18" spans="1:4" x14ac:dyDescent="0.25">
      <c r="A18" s="11" t="s">
        <v>98</v>
      </c>
      <c r="B18" s="109" t="s">
        <v>99</v>
      </c>
      <c r="C18" s="110"/>
      <c r="D18" s="111"/>
    </row>
    <row r="19" spans="1:4" ht="45" x14ac:dyDescent="0.25">
      <c r="A19" s="20">
        <v>1</v>
      </c>
      <c r="B19" s="65" t="s">
        <v>203</v>
      </c>
      <c r="C19" s="66" t="s">
        <v>100</v>
      </c>
      <c r="D19" s="39">
        <v>1</v>
      </c>
    </row>
    <row r="20" spans="1:4" ht="30" x14ac:dyDescent="0.25">
      <c r="A20" s="20">
        <v>2</v>
      </c>
      <c r="B20" s="65" t="s">
        <v>101</v>
      </c>
      <c r="C20" s="66" t="s">
        <v>102</v>
      </c>
      <c r="D20" s="39">
        <v>0.6</v>
      </c>
    </row>
    <row r="21" spans="1:4" ht="30" x14ac:dyDescent="0.25">
      <c r="A21" s="22">
        <v>3</v>
      </c>
      <c r="B21" s="65" t="s">
        <v>204</v>
      </c>
      <c r="C21" s="66" t="s">
        <v>103</v>
      </c>
      <c r="D21" s="39">
        <v>0.4</v>
      </c>
    </row>
    <row r="22" spans="1:4" hidden="1" x14ac:dyDescent="0.25">
      <c r="A22" s="41"/>
      <c r="B22" s="29"/>
      <c r="C22" s="44"/>
      <c r="D22" s="55">
        <v>1</v>
      </c>
    </row>
    <row r="23" spans="1:4" hidden="1" x14ac:dyDescent="0.25">
      <c r="A23" s="41"/>
      <c r="B23" s="29"/>
      <c r="C23" s="44"/>
      <c r="D23" s="55">
        <v>0</v>
      </c>
    </row>
    <row r="24" spans="1:4" ht="15.75" thickBot="1" x14ac:dyDescent="0.3">
      <c r="A24" s="114" t="s">
        <v>16</v>
      </c>
      <c r="B24" s="115"/>
      <c r="C24" s="116"/>
      <c r="D24" s="75">
        <f>AVERAGE(D19:D21)</f>
        <v>0.66666666666666663</v>
      </c>
    </row>
    <row r="25" spans="1:4" x14ac:dyDescent="0.25">
      <c r="A25" s="11" t="s">
        <v>104</v>
      </c>
      <c r="B25" s="109" t="s">
        <v>105</v>
      </c>
      <c r="C25" s="110"/>
      <c r="D25" s="111"/>
    </row>
    <row r="26" spans="1:4" ht="45" x14ac:dyDescent="0.25">
      <c r="A26" s="22">
        <v>1</v>
      </c>
      <c r="B26" s="65" t="s">
        <v>107</v>
      </c>
      <c r="C26" s="66" t="s">
        <v>108</v>
      </c>
      <c r="D26" s="39">
        <v>1</v>
      </c>
    </row>
    <row r="27" spans="1:4" ht="45" x14ac:dyDescent="0.25">
      <c r="A27" s="22">
        <v>2</v>
      </c>
      <c r="B27" s="66" t="s">
        <v>106</v>
      </c>
      <c r="C27" s="66" t="s">
        <v>109</v>
      </c>
      <c r="D27" s="39">
        <v>1</v>
      </c>
    </row>
    <row r="28" spans="1:4" hidden="1" x14ac:dyDescent="0.25">
      <c r="A28" s="41"/>
      <c r="B28" s="48"/>
      <c r="C28" s="42"/>
      <c r="D28" s="55">
        <v>1</v>
      </c>
    </row>
    <row r="29" spans="1:4" hidden="1" x14ac:dyDescent="0.25">
      <c r="A29" s="41"/>
      <c r="B29" s="48"/>
      <c r="C29" s="42"/>
      <c r="D29" s="55">
        <v>0</v>
      </c>
    </row>
    <row r="30" spans="1:4" ht="15.75" thickBot="1" x14ac:dyDescent="0.3">
      <c r="A30" s="114" t="s">
        <v>22</v>
      </c>
      <c r="B30" s="115"/>
      <c r="C30" s="116"/>
      <c r="D30" s="75">
        <f>AVERAGE(D26:D27)</f>
        <v>1</v>
      </c>
    </row>
    <row r="31" spans="1:4" x14ac:dyDescent="0.25">
      <c r="A31" s="11" t="s">
        <v>110</v>
      </c>
      <c r="B31" s="109" t="s">
        <v>111</v>
      </c>
      <c r="C31" s="110"/>
      <c r="D31" s="111"/>
    </row>
    <row r="32" spans="1:4" ht="45" x14ac:dyDescent="0.25">
      <c r="A32" s="20">
        <v>1</v>
      </c>
      <c r="B32" s="8" t="s">
        <v>112</v>
      </c>
      <c r="C32" s="20" t="s">
        <v>113</v>
      </c>
      <c r="D32" s="39">
        <v>1</v>
      </c>
    </row>
    <row r="33" spans="1:4" ht="30" x14ac:dyDescent="0.25">
      <c r="A33" s="20">
        <v>2</v>
      </c>
      <c r="B33" s="1" t="s">
        <v>205</v>
      </c>
      <c r="C33" s="21" t="s">
        <v>114</v>
      </c>
      <c r="D33" s="39">
        <v>1</v>
      </c>
    </row>
    <row r="34" spans="1:4" hidden="1" x14ac:dyDescent="0.25">
      <c r="A34" s="45"/>
      <c r="B34" s="29"/>
      <c r="C34" s="42"/>
      <c r="D34" s="55">
        <v>1</v>
      </c>
    </row>
    <row r="35" spans="1:4" hidden="1" x14ac:dyDescent="0.25">
      <c r="A35" s="45"/>
      <c r="B35" s="29"/>
      <c r="C35" s="42"/>
      <c r="D35" s="55">
        <v>0</v>
      </c>
    </row>
    <row r="36" spans="1:4" ht="15.75" thickBot="1" x14ac:dyDescent="0.3">
      <c r="A36" s="114" t="s">
        <v>38</v>
      </c>
      <c r="B36" s="115"/>
      <c r="C36" s="116"/>
      <c r="D36" s="75">
        <f>AVERAGE(D32:D33)</f>
        <v>1</v>
      </c>
    </row>
    <row r="37" spans="1:4" ht="15.75" thickBot="1" x14ac:dyDescent="0.3"/>
    <row r="38" spans="1:4" ht="24.75" thickTop="1" thickBot="1" x14ac:dyDescent="0.4">
      <c r="A38" s="121" t="s">
        <v>121</v>
      </c>
      <c r="B38" s="121"/>
      <c r="C38" s="121"/>
      <c r="D38" s="76">
        <f>AVERAGE(D12,D17,D24,D30,D36)</f>
        <v>0.92666666666666653</v>
      </c>
    </row>
    <row r="39" spans="1:4" ht="15.75" hidden="1" thickTop="1" x14ac:dyDescent="0.25">
      <c r="D39" s="55">
        <v>1</v>
      </c>
    </row>
    <row r="40" spans="1:4" hidden="1" x14ac:dyDescent="0.25">
      <c r="D40" s="55">
        <v>0</v>
      </c>
    </row>
    <row r="41" spans="1:4" ht="15.75" thickTop="1" x14ac:dyDescent="0.25"/>
  </sheetData>
  <sheetProtection password="EC5B" sheet="1" objects="1" scenarios="1"/>
  <mergeCells count="14">
    <mergeCell ref="A36:C36"/>
    <mergeCell ref="A38:C38"/>
    <mergeCell ref="A17:C17"/>
    <mergeCell ref="B18:D18"/>
    <mergeCell ref="A24:C24"/>
    <mergeCell ref="B25:D25"/>
    <mergeCell ref="A30:C30"/>
    <mergeCell ref="B31:D31"/>
    <mergeCell ref="B13:D13"/>
    <mergeCell ref="A1:A2"/>
    <mergeCell ref="C1:C2"/>
    <mergeCell ref="D1:D2"/>
    <mergeCell ref="B3:D3"/>
    <mergeCell ref="A12:C12"/>
  </mergeCells>
  <conditionalFormatting sqref="D14:D17">
    <cfRule type="colorScale" priority="5">
      <colorScale>
        <cfvo type="percent" val="0"/>
        <cfvo type="percent" val="60"/>
        <cfvo type="percent" val="80"/>
        <color rgb="FFFF0000"/>
        <color rgb="FFFFFF00"/>
        <color rgb="FF00B050"/>
      </colorScale>
    </cfRule>
  </conditionalFormatting>
  <conditionalFormatting sqref="D19:D24">
    <cfRule type="colorScale" priority="4">
      <colorScale>
        <cfvo type="percent" val="0"/>
        <cfvo type="percent" val="60"/>
        <cfvo type="percent" val="80"/>
        <color rgb="FFFF0000"/>
        <color rgb="FFFFFF00"/>
        <color rgb="FF00B050"/>
      </colorScale>
    </cfRule>
  </conditionalFormatting>
  <conditionalFormatting sqref="D26:D30">
    <cfRule type="colorScale" priority="3">
      <colorScale>
        <cfvo type="percent" val="0"/>
        <cfvo type="percent" val="60"/>
        <cfvo type="percent" val="80"/>
        <color rgb="FFFF0000"/>
        <color rgb="FFFFFF00"/>
        <color rgb="FF00B050"/>
      </colorScale>
    </cfRule>
  </conditionalFormatting>
  <conditionalFormatting sqref="D32:D36">
    <cfRule type="colorScale" priority="2">
      <colorScale>
        <cfvo type="percent" val="0"/>
        <cfvo type="percent" val="60"/>
        <cfvo type="percent" val="80"/>
        <color rgb="FFFF0000"/>
        <color rgb="FFFFFF00"/>
        <color rgb="FF00B050"/>
      </colorScale>
    </cfRule>
  </conditionalFormatting>
  <conditionalFormatting sqref="D38:D40">
    <cfRule type="colorScale" priority="1">
      <colorScale>
        <cfvo type="percent" val="0"/>
        <cfvo type="percent" val="60"/>
        <cfvo type="percent" val="80"/>
        <color rgb="FFFF0000"/>
        <color rgb="FFFFFF00"/>
        <color rgb="FF00B050"/>
      </colorScale>
    </cfRule>
  </conditionalFormatting>
  <conditionalFormatting sqref="D4:D12">
    <cfRule type="colorScale" priority="32">
      <colorScale>
        <cfvo type="percent" val="0"/>
        <cfvo type="percent" val="60"/>
        <cfvo type="percent" val="80"/>
        <color rgb="FFFF0000"/>
        <color rgb="FFFFFF00"/>
        <color rgb="FF00B050"/>
      </colorScale>
    </cfRule>
  </conditionalFormatting>
  <pageMargins left="0.7" right="0.7" top="0.75" bottom="0.75" header="0.3" footer="0.3"/>
  <pageSetup orientation="portrait"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D14"/>
  <sheetViews>
    <sheetView workbookViewId="0">
      <selection activeCell="B16" sqref="B16"/>
    </sheetView>
  </sheetViews>
  <sheetFormatPr baseColWidth="10" defaultRowHeight="15" x14ac:dyDescent="0.25"/>
  <cols>
    <col min="1" max="1" width="5.140625" customWidth="1"/>
    <col min="2" max="2" width="55.85546875" customWidth="1"/>
    <col min="3" max="3" width="19.140625" bestFit="1" customWidth="1"/>
    <col min="4" max="4" width="17" customWidth="1"/>
  </cols>
  <sheetData>
    <row r="1" spans="1:4" x14ac:dyDescent="0.25">
      <c r="A1" s="117" t="s">
        <v>89</v>
      </c>
      <c r="B1" s="9" t="s">
        <v>7</v>
      </c>
      <c r="C1" s="119" t="s">
        <v>23</v>
      </c>
      <c r="D1" s="133" t="s">
        <v>1</v>
      </c>
    </row>
    <row r="2" spans="1:4" ht="15.75" thickBot="1" x14ac:dyDescent="0.3">
      <c r="A2" s="118"/>
      <c r="B2" s="13" t="s">
        <v>115</v>
      </c>
      <c r="C2" s="120"/>
      <c r="D2" s="134"/>
    </row>
    <row r="3" spans="1:4" x14ac:dyDescent="0.25">
      <c r="A3" s="11" t="s">
        <v>92</v>
      </c>
      <c r="B3" s="109" t="s">
        <v>116</v>
      </c>
      <c r="C3" s="110"/>
      <c r="D3" s="111"/>
    </row>
    <row r="4" spans="1:4" ht="30" x14ac:dyDescent="0.25">
      <c r="A4" s="20" t="s">
        <v>93</v>
      </c>
      <c r="B4" s="66" t="s">
        <v>117</v>
      </c>
      <c r="C4" s="66" t="s">
        <v>118</v>
      </c>
      <c r="D4" s="39">
        <v>1</v>
      </c>
    </row>
    <row r="5" spans="1:4" ht="30" x14ac:dyDescent="0.25">
      <c r="A5" s="20" t="s">
        <v>94</v>
      </c>
      <c r="B5" s="66" t="s">
        <v>157</v>
      </c>
      <c r="C5" s="66" t="s">
        <v>119</v>
      </c>
      <c r="D5" s="39">
        <v>1</v>
      </c>
    </row>
    <row r="6" spans="1:4" ht="45" x14ac:dyDescent="0.25">
      <c r="A6" s="20" t="s">
        <v>91</v>
      </c>
      <c r="B6" s="66" t="s">
        <v>216</v>
      </c>
      <c r="C6" s="66" t="s">
        <v>120</v>
      </c>
      <c r="D6" s="39">
        <v>1</v>
      </c>
    </row>
    <row r="7" spans="1:4" hidden="1" x14ac:dyDescent="0.25">
      <c r="A7" s="45"/>
      <c r="B7" s="29"/>
      <c r="C7" s="42"/>
      <c r="D7" s="55">
        <v>0</v>
      </c>
    </row>
    <row r="8" spans="1:4" hidden="1" x14ac:dyDescent="0.25">
      <c r="A8" s="45"/>
      <c r="B8" s="29"/>
      <c r="C8" s="42"/>
      <c r="D8" s="55">
        <v>1</v>
      </c>
    </row>
    <row r="9" spans="1:4" ht="15.75" thickBot="1" x14ac:dyDescent="0.3">
      <c r="A9" s="114" t="s">
        <v>8</v>
      </c>
      <c r="B9" s="115"/>
      <c r="C9" s="116"/>
      <c r="D9" s="75">
        <f>AVERAGE(D4:D6)</f>
        <v>1</v>
      </c>
    </row>
    <row r="10" spans="1:4" ht="15.75" thickBot="1" x14ac:dyDescent="0.3"/>
    <row r="11" spans="1:4" ht="24.75" thickTop="1" thickBot="1" x14ac:dyDescent="0.4">
      <c r="A11" s="121" t="s">
        <v>121</v>
      </c>
      <c r="B11" s="121"/>
      <c r="C11" s="121"/>
      <c r="D11" s="56">
        <f>AVERAGE(D9)</f>
        <v>1</v>
      </c>
    </row>
    <row r="12" spans="1:4" ht="15.75" hidden="1" thickTop="1" x14ac:dyDescent="0.25">
      <c r="D12" s="43">
        <v>0</v>
      </c>
    </row>
    <row r="13" spans="1:4" hidden="1" x14ac:dyDescent="0.25">
      <c r="D13" s="43">
        <v>1</v>
      </c>
    </row>
    <row r="14" spans="1:4" ht="15.75" thickTop="1" x14ac:dyDescent="0.25"/>
  </sheetData>
  <sheetProtection password="EC5B" sheet="1" objects="1" scenarios="1"/>
  <mergeCells count="6">
    <mergeCell ref="A11:C11"/>
    <mergeCell ref="A1:A2"/>
    <mergeCell ref="C1:C2"/>
    <mergeCell ref="D1:D2"/>
    <mergeCell ref="B3:D3"/>
    <mergeCell ref="A9:C9"/>
  </mergeCells>
  <conditionalFormatting sqref="D4:D9">
    <cfRule type="colorScale" priority="2">
      <colorScale>
        <cfvo type="percent" val="0"/>
        <cfvo type="percent" val="60"/>
        <cfvo type="percent" val="80"/>
        <color rgb="FFFF0000"/>
        <color rgb="FFFFFF00"/>
        <color rgb="FF00B050"/>
      </colorScale>
    </cfRule>
  </conditionalFormatting>
  <conditionalFormatting sqref="D11:D13">
    <cfRule type="colorScale" priority="1">
      <colorScale>
        <cfvo type="percent" val="0"/>
        <cfvo type="percent" val="60"/>
        <cfvo type="percent" val="80"/>
        <color rgb="FFFF0000"/>
        <color rgb="FFFFFF00"/>
        <color rgb="FF00B050"/>
      </colorScale>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T19"/>
  <sheetViews>
    <sheetView topLeftCell="E1" zoomScale="80" zoomScaleNormal="80" workbookViewId="0">
      <pane ySplit="6" topLeftCell="A9" activePane="bottomLeft" state="frozen"/>
      <selection pane="bottomLeft" activeCell="N9" sqref="N9"/>
    </sheetView>
  </sheetViews>
  <sheetFormatPr baseColWidth="10" defaultRowHeight="15" x14ac:dyDescent="0.25"/>
  <cols>
    <col min="1" max="1" width="20.140625" customWidth="1"/>
    <col min="2" max="2" width="28" customWidth="1"/>
    <col min="3" max="3" width="30.5703125" customWidth="1"/>
    <col min="4" max="4" width="34.28515625" bestFit="1" customWidth="1"/>
    <col min="5" max="6" width="6.5703125" customWidth="1"/>
    <col min="7" max="7" width="13.42578125" customWidth="1"/>
    <col min="8" max="8" width="12.7109375" customWidth="1"/>
    <col min="9" max="10" width="5.85546875" customWidth="1"/>
    <col min="11" max="11" width="12.85546875" customWidth="1"/>
    <col min="12" max="12" width="6.7109375" bestFit="1" customWidth="1"/>
    <col min="13" max="13" width="37.28515625" customWidth="1"/>
    <col min="14" max="14" width="23" customWidth="1"/>
    <col min="15" max="15" width="6.7109375" customWidth="1"/>
    <col min="16" max="16" width="8.5703125" bestFit="1" customWidth="1"/>
    <col min="17" max="17" width="7.42578125" customWidth="1"/>
    <col min="18" max="18" width="24.85546875" customWidth="1"/>
    <col min="19" max="19" width="22.7109375" customWidth="1"/>
  </cols>
  <sheetData>
    <row r="1" spans="1:20" ht="87" customHeight="1" x14ac:dyDescent="0.25">
      <c r="A1" s="142" t="s">
        <v>281</v>
      </c>
      <c r="B1" s="143"/>
      <c r="C1" s="143"/>
      <c r="D1" s="143"/>
      <c r="E1" s="143"/>
      <c r="F1" s="143"/>
      <c r="G1" s="143"/>
      <c r="H1" s="143"/>
      <c r="I1" s="143"/>
      <c r="J1" s="143"/>
      <c r="K1" s="143"/>
      <c r="L1" s="143"/>
      <c r="M1" s="143"/>
      <c r="N1" s="143"/>
      <c r="O1" s="143"/>
      <c r="P1" s="143"/>
      <c r="Q1" s="143"/>
      <c r="R1" s="144"/>
    </row>
    <row r="2" spans="1:20" ht="18.75" customHeight="1" x14ac:dyDescent="0.25">
      <c r="A2" s="145" t="s">
        <v>217</v>
      </c>
      <c r="B2" s="145"/>
      <c r="C2" s="145"/>
      <c r="D2" s="145"/>
      <c r="E2" s="145"/>
      <c r="F2" s="145"/>
      <c r="G2" s="145"/>
      <c r="H2" s="145"/>
      <c r="I2" s="145"/>
      <c r="J2" s="145"/>
      <c r="K2" s="145"/>
      <c r="L2" s="145"/>
      <c r="M2" s="145"/>
      <c r="N2" s="145"/>
      <c r="O2" s="145"/>
      <c r="P2" s="145"/>
      <c r="Q2" s="145"/>
      <c r="R2" s="145"/>
      <c r="S2" s="149" t="s">
        <v>125</v>
      </c>
    </row>
    <row r="3" spans="1:20" ht="15" customHeight="1" x14ac:dyDescent="0.25">
      <c r="A3" s="146" t="s">
        <v>128</v>
      </c>
      <c r="B3" s="146"/>
      <c r="C3" s="146"/>
      <c r="D3" s="146"/>
      <c r="E3" s="147" t="s">
        <v>129</v>
      </c>
      <c r="F3" s="147"/>
      <c r="G3" s="147"/>
      <c r="H3" s="147"/>
      <c r="I3" s="147"/>
      <c r="J3" s="147"/>
      <c r="K3" s="147"/>
      <c r="L3" s="147"/>
      <c r="M3" s="147"/>
      <c r="N3" s="147"/>
      <c r="O3" s="148" t="s">
        <v>130</v>
      </c>
      <c r="P3" s="148"/>
      <c r="Q3" s="148"/>
      <c r="R3" s="148"/>
      <c r="S3" s="149"/>
    </row>
    <row r="4" spans="1:20" ht="15" customHeight="1" x14ac:dyDescent="0.25">
      <c r="A4" s="141" t="s">
        <v>131</v>
      </c>
      <c r="B4" s="141" t="s">
        <v>132</v>
      </c>
      <c r="C4" s="141" t="s">
        <v>133</v>
      </c>
      <c r="D4" s="141" t="s">
        <v>134</v>
      </c>
      <c r="E4" s="138" t="s">
        <v>218</v>
      </c>
      <c r="F4" s="138"/>
      <c r="G4" s="138"/>
      <c r="H4" s="151" t="s">
        <v>135</v>
      </c>
      <c r="I4" s="151"/>
      <c r="J4" s="151"/>
      <c r="K4" s="151"/>
      <c r="L4" s="151"/>
      <c r="M4" s="151"/>
      <c r="N4" s="151"/>
      <c r="O4" s="152" t="s">
        <v>136</v>
      </c>
      <c r="P4" s="152" t="s">
        <v>137</v>
      </c>
      <c r="Q4" s="152" t="s">
        <v>138</v>
      </c>
      <c r="R4" s="152" t="s">
        <v>139</v>
      </c>
      <c r="S4" s="149"/>
    </row>
    <row r="5" spans="1:20" ht="15" customHeight="1" x14ac:dyDescent="0.25">
      <c r="A5" s="141"/>
      <c r="B5" s="141"/>
      <c r="C5" s="141"/>
      <c r="D5" s="141"/>
      <c r="E5" s="138" t="s">
        <v>140</v>
      </c>
      <c r="F5" s="138"/>
      <c r="G5" s="138"/>
      <c r="H5" s="139" t="s">
        <v>141</v>
      </c>
      <c r="I5" s="140" t="s">
        <v>142</v>
      </c>
      <c r="J5" s="140"/>
      <c r="K5" s="140"/>
      <c r="L5" s="153" t="s">
        <v>143</v>
      </c>
      <c r="M5" s="153"/>
      <c r="N5" s="153"/>
      <c r="O5" s="152"/>
      <c r="P5" s="152"/>
      <c r="Q5" s="152"/>
      <c r="R5" s="152"/>
      <c r="S5" s="149"/>
    </row>
    <row r="6" spans="1:20" ht="72.75" customHeight="1" x14ac:dyDescent="0.25">
      <c r="A6" s="141"/>
      <c r="B6" s="141"/>
      <c r="C6" s="141"/>
      <c r="D6" s="141"/>
      <c r="E6" s="78" t="s">
        <v>144</v>
      </c>
      <c r="F6" s="78" t="s">
        <v>145</v>
      </c>
      <c r="G6" s="79" t="s">
        <v>146</v>
      </c>
      <c r="H6" s="139"/>
      <c r="I6" s="80" t="s">
        <v>144</v>
      </c>
      <c r="J6" s="80" t="s">
        <v>145</v>
      </c>
      <c r="K6" s="81" t="s">
        <v>146</v>
      </c>
      <c r="L6" s="82" t="s">
        <v>147</v>
      </c>
      <c r="M6" s="83" t="s">
        <v>137</v>
      </c>
      <c r="N6" s="83" t="s">
        <v>148</v>
      </c>
      <c r="O6" s="152"/>
      <c r="P6" s="152"/>
      <c r="Q6" s="152"/>
      <c r="R6" s="152"/>
      <c r="S6" s="149"/>
    </row>
    <row r="7" spans="1:20" ht="132" customHeight="1" x14ac:dyDescent="0.25">
      <c r="A7" s="85" t="s">
        <v>259</v>
      </c>
      <c r="B7" s="85" t="s">
        <v>219</v>
      </c>
      <c r="C7" s="85" t="str">
        <f>+'[2]DEFINICIÒN DEL RIESGO'!A3</f>
        <v xml:space="preserve">Los Servidores prefieren atender los intereses de amigos, privilegiando el interés particular sobre el general. </v>
      </c>
      <c r="D7" s="85" t="s">
        <v>220</v>
      </c>
      <c r="E7" s="86">
        <f>+'[2]DEFINICIÒN DEL RIESGO'!G3</f>
        <v>1</v>
      </c>
      <c r="F7" s="86">
        <v>5</v>
      </c>
      <c r="G7" s="86" t="s">
        <v>221</v>
      </c>
      <c r="H7" s="84" t="s">
        <v>222</v>
      </c>
      <c r="I7" s="86">
        <v>1</v>
      </c>
      <c r="J7" s="86">
        <v>5</v>
      </c>
      <c r="K7" s="84" t="s">
        <v>221</v>
      </c>
      <c r="L7" s="84" t="s">
        <v>223</v>
      </c>
      <c r="M7" s="84" t="s">
        <v>224</v>
      </c>
      <c r="N7" s="85" t="s">
        <v>225</v>
      </c>
      <c r="O7" s="84" t="s">
        <v>149</v>
      </c>
      <c r="P7" s="84" t="s">
        <v>150</v>
      </c>
      <c r="Q7" s="84" t="s">
        <v>226</v>
      </c>
      <c r="R7" s="85" t="s">
        <v>227</v>
      </c>
      <c r="S7" s="88">
        <v>1</v>
      </c>
    </row>
    <row r="8" spans="1:20" ht="92.25" customHeight="1" x14ac:dyDescent="0.25">
      <c r="A8" s="136" t="s">
        <v>260</v>
      </c>
      <c r="B8" s="85" t="s">
        <v>228</v>
      </c>
      <c r="C8" s="85" t="str">
        <f>+'[2]DEFINICIÒN DEL RIESGO'!A4</f>
        <v xml:space="preserve">Recibir dádivas ó ser inducido a una actuación indebida por parte de  implicados
</v>
      </c>
      <c r="D8" s="85" t="s">
        <v>229</v>
      </c>
      <c r="E8" s="86">
        <f>+'[2]DEFINICIÒN DEL RIESGO'!G4</f>
        <v>2</v>
      </c>
      <c r="F8" s="86">
        <v>10</v>
      </c>
      <c r="G8" s="86" t="s">
        <v>230</v>
      </c>
      <c r="H8" s="84" t="s">
        <v>222</v>
      </c>
      <c r="I8" s="86">
        <v>1</v>
      </c>
      <c r="J8" s="86">
        <v>10</v>
      </c>
      <c r="K8" s="84" t="s">
        <v>221</v>
      </c>
      <c r="L8" s="84" t="s">
        <v>223</v>
      </c>
      <c r="M8" s="84" t="s">
        <v>224</v>
      </c>
      <c r="N8" s="85" t="s">
        <v>231</v>
      </c>
      <c r="O8" s="84" t="s">
        <v>149</v>
      </c>
      <c r="P8" s="84" t="s">
        <v>150</v>
      </c>
      <c r="Q8" s="84" t="s">
        <v>226</v>
      </c>
      <c r="R8" s="85" t="s">
        <v>309</v>
      </c>
      <c r="S8" s="88">
        <v>1</v>
      </c>
    </row>
    <row r="9" spans="1:20" ht="157.5" customHeight="1" x14ac:dyDescent="0.25">
      <c r="A9" s="137"/>
      <c r="B9" s="85" t="s">
        <v>232</v>
      </c>
      <c r="C9" s="85" t="str">
        <f>+'[2]DEFINICIÒN DEL RIESGO'!A5</f>
        <v xml:space="preserve">Conflicto de intéres para favorecimiento disciplinario.
</v>
      </c>
      <c r="D9" s="85" t="s">
        <v>233</v>
      </c>
      <c r="E9" s="86">
        <f>+'[2]DEFINICIÒN DEL RIESGO'!G5</f>
        <v>2</v>
      </c>
      <c r="F9" s="86">
        <v>5</v>
      </c>
      <c r="G9" s="86" t="s">
        <v>221</v>
      </c>
      <c r="H9" s="84" t="s">
        <v>222</v>
      </c>
      <c r="I9" s="86">
        <v>1</v>
      </c>
      <c r="J9" s="86">
        <v>5</v>
      </c>
      <c r="K9" s="84" t="s">
        <v>221</v>
      </c>
      <c r="L9" s="84" t="s">
        <v>223</v>
      </c>
      <c r="M9" s="84" t="s">
        <v>224</v>
      </c>
      <c r="N9" s="85" t="s">
        <v>234</v>
      </c>
      <c r="O9" s="84" t="s">
        <v>149</v>
      </c>
      <c r="P9" s="84" t="s">
        <v>150</v>
      </c>
      <c r="Q9" s="84" t="s">
        <v>226</v>
      </c>
      <c r="R9" s="85" t="s">
        <v>235</v>
      </c>
      <c r="S9" s="88">
        <v>1</v>
      </c>
      <c r="T9" s="90"/>
    </row>
    <row r="10" spans="1:20" ht="67.5" x14ac:dyDescent="0.25">
      <c r="A10" s="85" t="s">
        <v>261</v>
      </c>
      <c r="B10" s="87" t="s">
        <v>236</v>
      </c>
      <c r="C10" s="85" t="str">
        <f>+'[2]DEFINICIÒN DEL RIESGO'!A6</f>
        <v xml:space="preserve">Desvio de recursos economicos de la Entidad 
</v>
      </c>
      <c r="D10" s="87" t="s">
        <v>237</v>
      </c>
      <c r="E10" s="86">
        <f>+'[2]DEFINICIÒN DEL RIESGO'!G6</f>
        <v>2</v>
      </c>
      <c r="F10" s="86">
        <v>20</v>
      </c>
      <c r="G10" s="86" t="s">
        <v>230</v>
      </c>
      <c r="H10" s="84" t="s">
        <v>238</v>
      </c>
      <c r="I10" s="86">
        <v>1</v>
      </c>
      <c r="J10" s="86">
        <v>20</v>
      </c>
      <c r="K10" s="84" t="s">
        <v>221</v>
      </c>
      <c r="L10" s="84" t="s">
        <v>223</v>
      </c>
      <c r="M10" s="84" t="s">
        <v>224</v>
      </c>
      <c r="N10" s="85" t="s">
        <v>239</v>
      </c>
      <c r="O10" s="84" t="s">
        <v>149</v>
      </c>
      <c r="P10" s="84" t="s">
        <v>150</v>
      </c>
      <c r="Q10" s="84" t="s">
        <v>240</v>
      </c>
      <c r="R10" s="85" t="s">
        <v>241</v>
      </c>
      <c r="S10" s="88">
        <v>1</v>
      </c>
    </row>
    <row r="11" spans="1:20" ht="140.25" customHeight="1" x14ac:dyDescent="0.25">
      <c r="A11" s="85" t="s">
        <v>262</v>
      </c>
      <c r="B11" s="85" t="s">
        <v>151</v>
      </c>
      <c r="C11" s="85" t="str">
        <f>+'[2]DEFINICIÒN DEL RIESGO'!A7</f>
        <v xml:space="preserve">Posible detrimento patrimonial por hurto de bienes de la Entidad </v>
      </c>
      <c r="D11" s="85" t="s">
        <v>242</v>
      </c>
      <c r="E11" s="86">
        <f>+'[2]DEFINICIÒN DEL RIESGO'!G7</f>
        <v>2</v>
      </c>
      <c r="F11" s="86">
        <v>20</v>
      </c>
      <c r="G11" s="86" t="s">
        <v>230</v>
      </c>
      <c r="H11" s="84" t="s">
        <v>238</v>
      </c>
      <c r="I11" s="86">
        <v>1</v>
      </c>
      <c r="J11" s="86">
        <v>20</v>
      </c>
      <c r="K11" s="84" t="s">
        <v>230</v>
      </c>
      <c r="L11" s="84" t="s">
        <v>223</v>
      </c>
      <c r="M11" s="84" t="s">
        <v>224</v>
      </c>
      <c r="N11" s="87" t="s">
        <v>243</v>
      </c>
      <c r="O11" s="84" t="s">
        <v>149</v>
      </c>
      <c r="P11" s="84" t="s">
        <v>150</v>
      </c>
      <c r="Q11" s="84" t="s">
        <v>240</v>
      </c>
      <c r="R11" s="85" t="s">
        <v>244</v>
      </c>
      <c r="S11" s="88">
        <v>1</v>
      </c>
    </row>
    <row r="12" spans="1:20" ht="189" customHeight="1" x14ac:dyDescent="0.25">
      <c r="A12" s="85" t="s">
        <v>263</v>
      </c>
      <c r="B12" s="87" t="s">
        <v>245</v>
      </c>
      <c r="C12" s="85" t="str">
        <f>+'[2]DEFINICIÒN DEL RIESGO'!A8</f>
        <v>Direccionar los pliegos de condiciones o cambiar la modalidad de contratación favoreciendo a un proponente.</v>
      </c>
      <c r="D12" s="87" t="s">
        <v>246</v>
      </c>
      <c r="E12" s="86">
        <f>+'[2]DEFINICIÒN DEL RIESGO'!G8</f>
        <v>1</v>
      </c>
      <c r="F12" s="86">
        <v>10</v>
      </c>
      <c r="G12" s="86" t="s">
        <v>221</v>
      </c>
      <c r="H12" s="84" t="s">
        <v>238</v>
      </c>
      <c r="I12" s="86">
        <v>1</v>
      </c>
      <c r="J12" s="86">
        <v>10</v>
      </c>
      <c r="K12" s="84" t="s">
        <v>221</v>
      </c>
      <c r="L12" s="84" t="s">
        <v>223</v>
      </c>
      <c r="M12" s="84" t="s">
        <v>224</v>
      </c>
      <c r="N12" s="85" t="s">
        <v>282</v>
      </c>
      <c r="O12" s="84" t="s">
        <v>149</v>
      </c>
      <c r="P12" s="84" t="s">
        <v>150</v>
      </c>
      <c r="Q12" s="84" t="s">
        <v>240</v>
      </c>
      <c r="R12" s="85" t="s">
        <v>247</v>
      </c>
      <c r="S12" s="88">
        <v>1</v>
      </c>
    </row>
    <row r="13" spans="1:20" ht="137.25" customHeight="1" x14ac:dyDescent="0.25">
      <c r="A13" s="136" t="s">
        <v>264</v>
      </c>
      <c r="B13" s="87" t="s">
        <v>248</v>
      </c>
      <c r="C13" s="85" t="str">
        <f>+'[2]DEFINICIÒN DEL RIESGO'!A9</f>
        <v>Manipulación de las bases de datos por personal ajeno para el
favorecimiento de terceros.</v>
      </c>
      <c r="D13" s="87" t="s">
        <v>249</v>
      </c>
      <c r="E13" s="86">
        <f>+'[2]DEFINICIÒN DEL RIESGO'!G9</f>
        <v>2</v>
      </c>
      <c r="F13" s="86">
        <v>20</v>
      </c>
      <c r="G13" s="86" t="s">
        <v>230</v>
      </c>
      <c r="H13" s="84" t="s">
        <v>222</v>
      </c>
      <c r="I13" s="86">
        <v>1</v>
      </c>
      <c r="J13" s="86">
        <v>10</v>
      </c>
      <c r="K13" s="84" t="s">
        <v>221</v>
      </c>
      <c r="L13" s="84" t="s">
        <v>223</v>
      </c>
      <c r="M13" s="84" t="s">
        <v>224</v>
      </c>
      <c r="N13" s="87" t="s">
        <v>250</v>
      </c>
      <c r="O13" s="84" t="s">
        <v>149</v>
      </c>
      <c r="P13" s="84" t="s">
        <v>150</v>
      </c>
      <c r="Q13" s="84" t="s">
        <v>251</v>
      </c>
      <c r="R13" s="85" t="s">
        <v>252</v>
      </c>
      <c r="S13" s="88">
        <v>0.5</v>
      </c>
      <c r="T13" s="90"/>
    </row>
    <row r="14" spans="1:20" ht="174" customHeight="1" thickBot="1" x14ac:dyDescent="0.3">
      <c r="A14" s="137"/>
      <c r="B14" s="85" t="s">
        <v>253</v>
      </c>
      <c r="C14" s="85" t="str">
        <f>+'[2]DEFINICIÒN DEL RIESGO'!A10</f>
        <v>Sustracción indebida de documentos</v>
      </c>
      <c r="D14" s="87" t="s">
        <v>249</v>
      </c>
      <c r="E14" s="86">
        <f>+'[2]DEFINICIÒN DEL RIESGO'!G10</f>
        <v>3</v>
      </c>
      <c r="F14" s="86">
        <v>20</v>
      </c>
      <c r="G14" s="86" t="s">
        <v>254</v>
      </c>
      <c r="H14" s="84" t="s">
        <v>222</v>
      </c>
      <c r="I14" s="86">
        <v>2</v>
      </c>
      <c r="J14" s="86" t="s">
        <v>255</v>
      </c>
      <c r="K14" s="84" t="s">
        <v>256</v>
      </c>
      <c r="L14" s="84" t="s">
        <v>223</v>
      </c>
      <c r="M14" s="84" t="s">
        <v>224</v>
      </c>
      <c r="N14" s="85" t="s">
        <v>257</v>
      </c>
      <c r="O14" s="84" t="s">
        <v>149</v>
      </c>
      <c r="P14" s="84" t="s">
        <v>150</v>
      </c>
      <c r="Q14" s="84" t="s">
        <v>251</v>
      </c>
      <c r="R14" s="85" t="s">
        <v>258</v>
      </c>
      <c r="S14" s="88">
        <v>0.7</v>
      </c>
    </row>
    <row r="15" spans="1:20" hidden="1" x14ac:dyDescent="0.25">
      <c r="S15" s="35">
        <v>1</v>
      </c>
    </row>
    <row r="16" spans="1:20" ht="24" hidden="1" thickBot="1" x14ac:dyDescent="0.4">
      <c r="N16" s="49"/>
      <c r="O16" s="49"/>
      <c r="P16" s="49"/>
      <c r="Q16" s="50"/>
      <c r="S16" s="35">
        <v>0</v>
      </c>
    </row>
    <row r="17" spans="1:19" ht="24.75" thickTop="1" thickBot="1" x14ac:dyDescent="0.4">
      <c r="M17" s="150" t="s">
        <v>152</v>
      </c>
      <c r="N17" s="150"/>
      <c r="O17" s="150"/>
      <c r="P17" s="150"/>
      <c r="Q17" s="150"/>
      <c r="R17" s="150"/>
      <c r="S17" s="51">
        <f>AVERAGE(S7:S14)</f>
        <v>0.9</v>
      </c>
    </row>
    <row r="18" spans="1:19" ht="15.75" thickTop="1" x14ac:dyDescent="0.25">
      <c r="D18" s="89" t="s">
        <v>265</v>
      </c>
    </row>
    <row r="19" spans="1:19" x14ac:dyDescent="0.25">
      <c r="A19" s="91" t="s">
        <v>268</v>
      </c>
      <c r="B19" s="91" t="s">
        <v>269</v>
      </c>
    </row>
  </sheetData>
  <sheetProtection password="EC5B" sheet="1" objects="1" scenarios="1"/>
  <mergeCells count="23">
    <mergeCell ref="S2:S6"/>
    <mergeCell ref="M17:R17"/>
    <mergeCell ref="H4:N4"/>
    <mergeCell ref="O4:O6"/>
    <mergeCell ref="P4:P6"/>
    <mergeCell ref="Q4:Q6"/>
    <mergeCell ref="R4:R6"/>
    <mergeCell ref="L5:N5"/>
    <mergeCell ref="A1:R1"/>
    <mergeCell ref="A2:R2"/>
    <mergeCell ref="A3:D3"/>
    <mergeCell ref="E3:N3"/>
    <mergeCell ref="O3:R3"/>
    <mergeCell ref="A8:A9"/>
    <mergeCell ref="A13:A14"/>
    <mergeCell ref="E5:G5"/>
    <mergeCell ref="H5:H6"/>
    <mergeCell ref="I5:K5"/>
    <mergeCell ref="A4:A6"/>
    <mergeCell ref="B4:B6"/>
    <mergeCell ref="C4:C6"/>
    <mergeCell ref="D4:D6"/>
    <mergeCell ref="E4:G4"/>
  </mergeCells>
  <conditionalFormatting sqref="Q16">
    <cfRule type="colorScale" priority="2">
      <colorScale>
        <cfvo type="percent" val="0"/>
        <cfvo type="percent" val="50"/>
        <cfvo type="percent" val="100"/>
        <color rgb="FFFF0000"/>
        <color rgb="FFFFFF00"/>
        <color rgb="FF00B050"/>
      </colorScale>
    </cfRule>
  </conditionalFormatting>
  <conditionalFormatting sqref="S7:S17">
    <cfRule type="colorScale" priority="5">
      <colorScale>
        <cfvo type="percent" val="0"/>
        <cfvo type="percent" val="60"/>
        <cfvo type="percent" val="80"/>
        <color rgb="FFFF0000"/>
        <color rgb="FFFFFF00"/>
        <color rgb="FF00B050"/>
      </colorScale>
    </cfRule>
  </conditionalFormatting>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C11"/>
  <sheetViews>
    <sheetView topLeftCell="C1" zoomScale="90" zoomScaleNormal="90" workbookViewId="0">
      <selection activeCell="Q10" sqref="Q10"/>
    </sheetView>
  </sheetViews>
  <sheetFormatPr baseColWidth="10" defaultRowHeight="15" x14ac:dyDescent="0.25"/>
  <cols>
    <col min="2" max="2" width="67.28515625" bestFit="1" customWidth="1"/>
    <col min="3" max="3" width="13.140625" bestFit="1" customWidth="1"/>
    <col min="4" max="4" width="3" customWidth="1"/>
  </cols>
  <sheetData>
    <row r="1" spans="2:3" ht="16.5" thickTop="1" thickBot="1" x14ac:dyDescent="0.3">
      <c r="B1" s="154" t="s">
        <v>126</v>
      </c>
      <c r="C1" s="155"/>
    </row>
    <row r="2" spans="2:3" ht="16.5" thickTop="1" thickBot="1" x14ac:dyDescent="0.3">
      <c r="B2" s="38" t="s">
        <v>124</v>
      </c>
      <c r="C2" s="38" t="s">
        <v>125</v>
      </c>
    </row>
    <row r="3" spans="2:3" ht="16.5" thickTop="1" thickBot="1" x14ac:dyDescent="0.3">
      <c r="B3" s="23" t="s">
        <v>0</v>
      </c>
      <c r="C3" s="36">
        <f>'COMPONENTE 1'!D40</f>
        <v>1</v>
      </c>
    </row>
    <row r="4" spans="2:3" ht="16.5" thickTop="1" thickBot="1" x14ac:dyDescent="0.3">
      <c r="B4" s="23" t="s">
        <v>39</v>
      </c>
      <c r="C4" s="40">
        <f>'COMPONENTE 2'!G16</f>
        <v>1</v>
      </c>
    </row>
    <row r="5" spans="2:3" ht="16.5" thickTop="1" thickBot="1" x14ac:dyDescent="0.3">
      <c r="B5" s="23" t="s">
        <v>54</v>
      </c>
      <c r="C5" s="40">
        <f>'COMPONENTE 3'!D26</f>
        <v>1</v>
      </c>
    </row>
    <row r="6" spans="2:3" ht="16.5" thickTop="1" thickBot="1" x14ac:dyDescent="0.3">
      <c r="B6" s="23" t="s">
        <v>70</v>
      </c>
      <c r="C6" s="40">
        <f>'COMPONENTE 4'!D34</f>
        <v>0.90666666666666662</v>
      </c>
    </row>
    <row r="7" spans="2:3" ht="16.5" thickTop="1" thickBot="1" x14ac:dyDescent="0.3">
      <c r="B7" s="23" t="s">
        <v>70</v>
      </c>
      <c r="C7" s="40">
        <f>'COMPONENTE 5'!D38</f>
        <v>0.92666666666666653</v>
      </c>
    </row>
    <row r="8" spans="2:3" ht="16.5" thickTop="1" thickBot="1" x14ac:dyDescent="0.3">
      <c r="B8" s="23" t="s">
        <v>122</v>
      </c>
      <c r="C8" s="40">
        <f>'COMPONENTE 6'!D11</f>
        <v>1</v>
      </c>
    </row>
    <row r="9" spans="2:3" ht="16.5" thickTop="1" thickBot="1" x14ac:dyDescent="0.3">
      <c r="B9" s="23" t="s">
        <v>123</v>
      </c>
      <c r="C9" s="40">
        <f>'MAPA DE RIESGOS DE CORRUPCIÓN'!S17</f>
        <v>0.9</v>
      </c>
    </row>
    <row r="10" spans="2:3" ht="48" thickTop="1" thickBot="1" x14ac:dyDescent="0.3">
      <c r="B10" s="53" t="s">
        <v>127</v>
      </c>
      <c r="C10" s="52">
        <f>AVERAGE(C3:C9)</f>
        <v>0.96190476190476193</v>
      </c>
    </row>
    <row r="11" spans="2:3" ht="15.75" thickTop="1" x14ac:dyDescent="0.25"/>
  </sheetData>
  <sheetProtection password="EC5B" sheet="1" objects="1" scenarios="1"/>
  <mergeCells count="1">
    <mergeCell ref="B1:C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topLeftCell="A6" zoomScale="110" zoomScaleNormal="110" workbookViewId="0">
      <selection activeCell="B10" sqref="B10"/>
    </sheetView>
  </sheetViews>
  <sheetFormatPr baseColWidth="10" defaultRowHeight="15" x14ac:dyDescent="0.25"/>
  <cols>
    <col min="1" max="1" width="11.28515625" customWidth="1"/>
    <col min="2" max="2" width="69" customWidth="1"/>
  </cols>
  <sheetData>
    <row r="1" spans="1:2" ht="16.5" thickTop="1" thickBot="1" x14ac:dyDescent="0.3">
      <c r="A1" s="156" t="s">
        <v>266</v>
      </c>
      <c r="B1" s="160" t="s">
        <v>310</v>
      </c>
    </row>
    <row r="2" spans="1:2" ht="16.5" thickTop="1" thickBot="1" x14ac:dyDescent="0.3">
      <c r="A2" s="156"/>
      <c r="B2" s="160"/>
    </row>
    <row r="3" spans="1:2" ht="76.5" thickTop="1" thickBot="1" x14ac:dyDescent="0.3">
      <c r="A3" s="99">
        <v>1</v>
      </c>
      <c r="B3" s="100" t="s">
        <v>313</v>
      </c>
    </row>
    <row r="4" spans="1:2" ht="61.5" thickTop="1" thickBot="1" x14ac:dyDescent="0.3">
      <c r="A4" s="102">
        <v>2</v>
      </c>
      <c r="B4" s="103" t="s">
        <v>311</v>
      </c>
    </row>
    <row r="5" spans="1:2" ht="46.5" thickTop="1" thickBot="1" x14ac:dyDescent="0.3">
      <c r="A5" s="99">
        <v>3</v>
      </c>
      <c r="B5" s="100" t="s">
        <v>312</v>
      </c>
    </row>
    <row r="6" spans="1:2" ht="121.5" thickTop="1" thickBot="1" x14ac:dyDescent="0.3">
      <c r="A6" s="102">
        <v>4</v>
      </c>
      <c r="B6" s="103" t="s">
        <v>314</v>
      </c>
    </row>
    <row r="7" spans="1:2" ht="106.5" thickTop="1" thickBot="1" x14ac:dyDescent="0.3">
      <c r="A7" s="157" t="s">
        <v>267</v>
      </c>
      <c r="B7" s="101" t="s">
        <v>315</v>
      </c>
    </row>
    <row r="8" spans="1:2" ht="16.5" thickTop="1" thickBot="1" x14ac:dyDescent="0.3">
      <c r="A8" s="158"/>
      <c r="B8" s="159" t="s">
        <v>316</v>
      </c>
    </row>
    <row r="9" spans="1:2" ht="16.5" thickTop="1" thickBot="1" x14ac:dyDescent="0.3">
      <c r="A9" s="158"/>
      <c r="B9" s="159"/>
    </row>
    <row r="10" spans="1:2" ht="15.75" thickTop="1" x14ac:dyDescent="0.25"/>
  </sheetData>
  <sheetProtection password="EC5B" sheet="1" objects="1" scenarios="1"/>
  <mergeCells count="4">
    <mergeCell ref="A1:A2"/>
    <mergeCell ref="A7:A9"/>
    <mergeCell ref="B8:B9"/>
    <mergeCell ref="B1:B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89F98A34BE857245B09BDC027599C7C6" ma:contentTypeVersion="3" ma:contentTypeDescription="Crear nuevo documento." ma:contentTypeScope="" ma:versionID="e81b0563e102d63b8e79875319ad1ebd">
  <xsd:schema xmlns:xsd="http://www.w3.org/2001/XMLSchema" xmlns:xs="http://www.w3.org/2001/XMLSchema" xmlns:p="http://schemas.microsoft.com/office/2006/metadata/properties" xmlns:ns2="31863950-f7dd-4a56-98ec-6aeff90b8457" targetNamespace="http://schemas.microsoft.com/office/2006/metadata/properties" ma:root="true" ma:fieldsID="52ba82411ea40c61cd5464eea697425b" ns2:_="">
    <xsd:import namespace="31863950-f7dd-4a56-98ec-6aeff90b8457"/>
    <xsd:element name="properties">
      <xsd:complexType>
        <xsd:sequence>
          <xsd:element name="documentManagement">
            <xsd:complexType>
              <xsd:all>
                <xsd:element ref="ns2:Descripci_x00f3_n" minOccurs="0"/>
                <xsd:element ref="ns2:Fecha" minOccurs="0"/>
                <xsd:element ref="ns2:FechaOrd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863950-f7dd-4a56-98ec-6aeff90b8457"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element name="Fecha" ma:index="9" nillable="true" ma:displayName="Fecha" ma:internalName="Fecha">
      <xsd:simpleType>
        <xsd:restriction base="dms:Text">
          <xsd:maxLength value="255"/>
        </xsd:restriction>
      </xsd:simpleType>
    </xsd:element>
    <xsd:element name="FechaOrden" ma:index="10" nillable="true" ma:displayName="FechaOrden" ma:format="DateOnly" ma:internalName="FechaOrden">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escripci_x00f3_n xmlns="31863950-f7dd-4a56-98ec-6aeff90b8457">Matriz de Seguimiento PAAC 2018</Descripci_x00f3_n>
    <FechaOrden xmlns="31863950-f7dd-4a56-98ec-6aeff90b8457">2019-01-30T05:00:00+00:00</FechaOrden>
    <Fecha xmlns="31863950-f7dd-4a56-98ec-6aeff90b8457">30/01/19</Fecha>
  </documentManagement>
</p:properties>
</file>

<file path=customXml/itemProps1.xml><?xml version="1.0" encoding="utf-8"?>
<ds:datastoreItem xmlns:ds="http://schemas.openxmlformats.org/officeDocument/2006/customXml" ds:itemID="{F4B419DB-5214-491D-AB6E-A297434C4172}"/>
</file>

<file path=customXml/itemProps2.xml><?xml version="1.0" encoding="utf-8"?>
<ds:datastoreItem xmlns:ds="http://schemas.openxmlformats.org/officeDocument/2006/customXml" ds:itemID="{E507CCED-9783-4211-AB2C-991FBEB4D6DA}"/>
</file>

<file path=customXml/itemProps3.xml><?xml version="1.0" encoding="utf-8"?>
<ds:datastoreItem xmlns:ds="http://schemas.openxmlformats.org/officeDocument/2006/customXml" ds:itemID="{19635066-A914-4EB6-98A1-DC66C4C50AE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Introducción</vt:lpstr>
      <vt:lpstr>COMPONENTE 1</vt:lpstr>
      <vt:lpstr>COMPONENTE 2</vt:lpstr>
      <vt:lpstr>COMPONENTE 3</vt:lpstr>
      <vt:lpstr>COMPONENTE 4</vt:lpstr>
      <vt:lpstr>COMPONENTE 5</vt:lpstr>
      <vt:lpstr>COMPONENTE 6</vt:lpstr>
      <vt:lpstr>MAPA DE RIESGOS DE CORRUPCIÓN</vt:lpstr>
      <vt:lpstr>CONSOLIDADO PLAN ANTICORRUPCION</vt:lpstr>
      <vt:lpstr>RECOMENDACIONES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de Seguimiento PAAC 2018</dc:title>
  <dc:creator>C.I.</dc:creator>
  <cp:lastModifiedBy>HP</cp:lastModifiedBy>
  <dcterms:created xsi:type="dcterms:W3CDTF">2016-04-18T20:27:39Z</dcterms:created>
  <dcterms:modified xsi:type="dcterms:W3CDTF">2019-01-28T23:10:23Z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0x01010089F98A34BE857245B09BDC027599C7C6</vt:lpwstr>
  </property>
</Properties>
</file>